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295" documentId="13_ncr:1_{F6CB121F-512D-4AA6-A0C1-0FB36C537598}" xr6:coauthVersionLast="47" xr6:coauthVersionMax="47" xr10:uidLastSave="{56B22C0C-C55A-42D5-91FE-E66303F75D0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L9" i="1"/>
  <c r="J9" i="1"/>
  <c r="I9" i="1"/>
  <c r="B9" i="1"/>
  <c r="J6" i="2"/>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8" i="1"/>
  <c r="L10" i="1"/>
  <c r="L11" i="1"/>
  <c r="L12" i="1"/>
  <c r="L13" i="1"/>
  <c r="L14" i="1"/>
  <c r="L15" i="1"/>
  <c r="J3" i="1"/>
  <c r="J4" i="1"/>
  <c r="J5" i="1"/>
  <c r="J6" i="1"/>
  <c r="J7" i="1"/>
  <c r="J8" i="1"/>
  <c r="J10" i="1"/>
  <c r="J11" i="1"/>
  <c r="J12" i="1"/>
  <c r="J13" i="1"/>
  <c r="J14" i="1"/>
  <c r="J15" i="1"/>
  <c r="I3" i="1"/>
  <c r="I4" i="1"/>
  <c r="I5" i="1"/>
  <c r="I6" i="1"/>
  <c r="I7" i="1"/>
  <c r="I8" i="1"/>
  <c r="I10" i="1"/>
  <c r="I11" i="1"/>
  <c r="I12" i="1"/>
  <c r="I13" i="1"/>
  <c r="I14" i="1"/>
  <c r="I15" i="1"/>
  <c r="G3" i="1"/>
  <c r="G4" i="1"/>
  <c r="G5" i="1"/>
  <c r="G6" i="1"/>
  <c r="G7" i="1"/>
  <c r="G8" i="1"/>
  <c r="G9" i="1"/>
  <c r="G10" i="1"/>
  <c r="G11" i="1"/>
  <c r="G12" i="1"/>
  <c r="G13" i="1"/>
  <c r="G14" i="1"/>
  <c r="G15" i="1"/>
  <c r="B3" i="1"/>
  <c r="B4" i="1"/>
  <c r="B5" i="1"/>
  <c r="B6" i="1"/>
  <c r="B7" i="1"/>
  <c r="B8"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<sst xmlns="http://schemas.openxmlformats.org/spreadsheetml/2006/main" count="180274" uniqueCount="39123">
  <si>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</si>
  <si>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</si>
  <si>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</si>
  <si>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</si>
  <si>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</si>
  <si>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</si>
  <si>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</si>
  <si>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</si>
  <si>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</si>
  <si>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</si>
  <si>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</si>
  <si>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</si>
  <si>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</si>
  <si>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</si>
  <si>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</si>
  <si>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</si>
  <si>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</si>
  <si>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</si>
  <si>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</si>
  <si>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</si>
  <si>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</si>
  <si>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</si>
  <si>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</si>
  <si>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</si>
  <si>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</si>
  <si>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</si>
  <si>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</si>
  <si>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</si>
  <si>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</si>
  <si>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</si>
  <si>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</si>
  <si>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</si>
  <si>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</si>
  <si>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</si>
  <si>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</si>
  <si>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</si>
  <si>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</si>
  <si>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</si>
  <si>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</si>
  <si>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</si>
  <si>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</si>
  <si>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</si>
  <si>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</si>
  <si>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</si>
  <si>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</si>
  <si>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</si>
  <si>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</si>
  <si>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</si>
  <si>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</si>
  <si>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</si>
  <si>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</si>
  <si>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</si>
  <si>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</si>
  <si>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</si>
  <si>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</si>
  <si>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</si>
  <si>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</si>
  <si>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</si>
  <si>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</si>
  <si>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</si>
  <si>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</si>
  <si>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</si>
  <si>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</si>
  <si>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</si>
  <si>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</si>
  <si>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</si>
  <si>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</si>
  <si>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</si>
  <si>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</si>
  <si>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</si>
  <si>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</si>
  <si>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</si>
  <si>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</si>
  <si>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</si>
  <si>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</si>
  <si>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</si>
  <si>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</si>
  <si>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</si>
  <si>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</si>
  <si>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</si>
  <si>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</si>
  <si>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</si>
  <si>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</si>
  <si>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</si>
  <si>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</si>
  <si>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</si>
  <si>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</si>
  <si>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</si>
  <si>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</si>
  <si>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</si>
  <si>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</si>
  <si>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</si>
  <si>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</si>
  <si>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</si>
  <si>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</si>
  <si>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</si>
  <si>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</si>
  <si>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</si>
  <si>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</si>
  <si>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</si>
  <si>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</si>
  <si>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</si>
  <si>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</si>
  <si>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</si>
  <si>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</si>
  <si>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</si>
  <si>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</si>
  <si>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</si>
  <si>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</si>
  <si>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</si>
  <si>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</si>
  <si>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</si>
  <si>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</si>
  <si>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</si>
  <si>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</si>
  <si>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</si>
  <si>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</si>
  <si>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</si>
  <si>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</si>
  <si>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</si>
  <si>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</si>
  <si>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</si>
  <si>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</si>
  <si>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</si>
  <si>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</si>
  <si>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</si>
  <si>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</si>
  <si>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</si>
  <si>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</si>
  <si>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</si>
  <si>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</si>
  <si>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</si>
  <si>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</si>
  <si>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</si>
  <si>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</si>
  <si>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</si>
  <si>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</si>
  <si>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</si>
  <si>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</si>
  <si>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</si>
  <si>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</si>
  <si>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</si>
  <si>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</si>
  <si>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</si>
  <si>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</si>
  <si>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</si>
  <si>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</si>
  <si>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</si>
  <si>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</si>
  <si>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</si>
  <si>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</si>
  <si>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</si>
  <si>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</si>
  <si>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</si>
  <si>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</si>
  <si>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</si>
  <si>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</si>
  <si>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</si>
  <si>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</si>
  <si>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</si>
  <si>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</si>
  <si>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</si>
  <si>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</si>
  <si>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</si>
  <si>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</si>
  <si>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</si>
  <si>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</si>
  <si>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</si>
  <si>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</si>
  <si>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</si>
  <si>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</si>
  <si>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</si>
  <si>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</si>
  <si>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</si>
  <si>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</si>
  <si>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</si>
  <si>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</si>
  <si>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</si>
  <si>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</si>
  <si>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</si>
  <si>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</si>
  <si>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</si>
  <si>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</si>
  <si>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</si>
  <si>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</si>
  <si>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</si>
  <si>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</si>
  <si>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</si>
  <si>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</si>
  <si>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</si>
  <si>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</si>
  <si>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</si>
  <si>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</si>
  <si>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</si>
  <si>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</si>
  <si>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</si>
  <si>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</si>
  <si>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</si>
  <si>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</si>
  <si>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</si>
  <si>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</si>
  <si>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</si>
  <si>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</si>
  <si>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</si>
  <si>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</si>
  <si>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</si>
  <si>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</si>
  <si>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</si>
  <si>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</si>
  <si>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</si>
  <si>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</si>
  <si>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</si>
  <si>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</si>
  <si>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</si>
  <si>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</si>
  <si>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</si>
  <si>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</si>
  <si>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</si>
  <si>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</si>
  <si>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</si>
  <si>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</si>
  <si>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</si>
  <si>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</si>
  <si>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</si>
  <si>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</si>
  <si>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</si>
  <si>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</si>
  <si>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</si>
  <si>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</si>
  <si>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</si>
  <si>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</si>
  <si>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</si>
  <si>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</si>
  <si>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</si>
  <si>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</si>
  <si>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</si>
  <si>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</si>
  <si>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</si>
  <si>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</si>
  <si>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</si>
  <si>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</si>
  <si>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</si>
  <si>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</si>
  <si>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</si>
  <si>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</si>
  <si>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</si>
  <si>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</si>
  <si>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</si>
  <si>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</si>
  <si>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</si>
  <si>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</si>
  <si>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</si>
  <si>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</si>
  <si>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</si>
  <si>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</si>
  <si>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</si>
  <si>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</si>
  <si>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</si>
  <si>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</si>
  <si>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</si>
  <si>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</si>
  <si>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</si>
  <si>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</si>
  <si>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</si>
  <si>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</si>
  <si>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</si>
  <si>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</si>
  <si>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</si>
  <si>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</si>
  <si>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</si>
  <si>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</si>
  <si>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</si>
  <si>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</si>
  <si>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</si>
  <si>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</si>
  <si>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</si>
  <si>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</si>
  <si>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</si>
  <si>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</si>
  <si>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</si>
  <si>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</si>
  <si>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</si>
  <si>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</si>
  <si>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</si>
  <si>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</si>
  <si>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</si>
  <si>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</si>
  <si>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</si>
  <si>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</si>
  <si>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</si>
  <si>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</si>
  <si>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</si>
  <si>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</si>
  <si>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</si>
  <si>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</si>
  <si>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</si>
  <si>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</si>
  <si>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</si>
  <si>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</si>
  <si>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</si>
  <si>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</si>
  <si>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</si>
  <si>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</si>
  <si>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</si>
  <si>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</si>
  <si>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</si>
  <si>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</si>
  <si>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</si>
  <si>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</si>
  <si>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</si>
  <si>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</si>
  <si>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</si>
  <si>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</si>
  <si>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</si>
  <si>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</si>
  <si>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</si>
  <si>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</si>
  <si>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</si>
  <si>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</si>
  <si>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</si>
  <si>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</si>
  <si>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</si>
  <si>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</si>
  <si>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</si>
  <si>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</si>
  <si>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</si>
  <si>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</si>
  <si>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</si>
  <si>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</si>
  <si>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</si>
  <si>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</si>
  <si>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</si>
  <si>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</si>
  <si>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</si>
  <si>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</si>
  <si>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</si>
  <si>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</si>
  <si>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</si>
  <si>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</si>
  <si>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</si>
  <si>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</si>
  <si>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</si>
  <si>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</si>
  <si>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</si>
  <si>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</si>
  <si>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</si>
  <si>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</si>
  <si>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</si>
  <si>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</si>
  <si>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</si>
  <si>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</si>
  <si>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</si>
  <si>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</si>
  <si>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</si>
  <si>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</si>
  <si>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</si>
  <si>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</si>
  <si>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</si>
  <si>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</si>
  <si>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</si>
  <si>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</si>
  <si>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</si>
  <si>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</si>
  <si>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</si>
  <si>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</si>
  <si>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</si>
  <si>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</si>
  <si>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</si>
  <si>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</si>
  <si>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</si>
  <si>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</si>
  <si>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</si>
  <si>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</si>
  <si>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</si>
  <si>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</si>
  <si>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</si>
  <si>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</si>
  <si>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</si>
  <si>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</si>
  <si>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</si>
  <si>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</si>
  <si>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</si>
  <si>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</si>
  <si>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</si>
  <si>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</si>
  <si>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</si>
  <si>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</si>
  <si>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</si>
  <si>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</si>
  <si>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</si>
  <si>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</si>
  <si>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</si>
  <si>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</si>
  <si>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</si>
  <si>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</si>
  <si>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</si>
  <si>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</si>
  <si>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</si>
  <si>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</si>
  <si>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</si>
  <si>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</si>
  <si>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</si>
  <si>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</si>
  <si>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</si>
  <si>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</si>
  <si>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</si>
  <si>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</si>
  <si>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</si>
  <si>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</si>
  <si>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</si>
  <si>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</si>
  <si>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</si>
  <si>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</si>
  <si>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</si>
  <si>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</si>
  <si>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</si>
  <si>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</si>
  <si>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</si>
  <si>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</si>
  <si>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</si>
  <si>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</si>
  <si>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</si>
  <si>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</si>
  <si>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</si>
  <si>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</si>
  <si>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</si>
  <si>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</si>
  <si>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</si>
  <si>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</si>
  <si>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</si>
  <si>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</si>
  <si>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</si>
  <si>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</si>
  <si>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</si>
  <si>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</si>
  <si>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</si>
  <si>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</si>
  <si>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</si>
  <si>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</si>
  <si>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</si>
  <si>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</si>
  <si>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</si>
  <si>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</si>
  <si>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</si>
  <si>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</si>
  <si>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</si>
  <si>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</si>
  <si>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</si>
  <si>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</si>
  <si>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</si>
  <si>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</si>
  <si>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</si>
  <si>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</si>
  <si>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</si>
  <si>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</si>
  <si>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</si>
  <si>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</si>
  <si>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</si>
  <si>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</si>
  <si>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</si>
  <si>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</si>
  <si>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</si>
  <si>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</si>
  <si>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</si>
  <si>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</si>
  <si>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</si>
  <si>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</si>
  <si>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</si>
  <si>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</si>
  <si>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</si>
  <si>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</si>
  <si>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</si>
  <si>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</si>
  <si>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</si>
  <si>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</si>
  <si>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</si>
  <si>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</si>
  <si>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</si>
  <si>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</si>
  <si>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</si>
  <si>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</si>
  <si>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</si>
  <si>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</si>
  <si>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</si>
  <si>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</si>
  <si>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</si>
  <si>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</si>
  <si>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</si>
  <si>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</si>
  <si>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</si>
  <si>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</si>
  <si>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</si>
  <si>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</si>
  <si>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</si>
  <si>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</si>
  <si>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</si>
  <si>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</si>
  <si>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</si>
  <si>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</si>
  <si>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</si>
  <si>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</si>
  <si>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</si>
  <si>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</si>
  <si>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</si>
  <si>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</si>
  <si>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</si>
  <si>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</si>
  <si>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</si>
  <si>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</si>
  <si>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</si>
  <si>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</si>
  <si>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</si>
  <si>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</si>
  <si>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</si>
  <si>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</si>
  <si>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</si>
  <si>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</si>
  <si>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</si>
  <si>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</si>
  <si>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</si>
  <si>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</si>
  <si>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</si>
  <si>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</si>
  <si>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</si>
  <si>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</si>
  <si>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</si>
  <si>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</si>
  <si>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</si>
  <si>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</si>
  <si>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</si>
  <si>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</si>
  <si>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</si>
  <si>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</si>
  <si>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</si>
  <si>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</si>
  <si>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</si>
  <si>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</si>
  <si>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</si>
  <si>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</si>
  <si>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</si>
  <si>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</si>
  <si>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</si>
  <si>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</si>
  <si>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</si>
  <si>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</si>
  <si>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</si>
  <si>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</si>
  <si>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</si>
  <si>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</si>
  <si>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</si>
  <si>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</si>
  <si>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</si>
  <si>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</si>
  <si>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</si>
  <si>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</si>
  <si>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</si>
  <si>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</si>
  <si>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</si>
  <si>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</si>
  <si>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</si>
  <si>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</si>
  <si>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</si>
  <si>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</si>
  <si>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</si>
  <si>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</si>
  <si>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</si>
  <si>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</si>
  <si>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</si>
  <si>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</si>
  <si>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</si>
  <si>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</si>
  <si>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</si>
  <si>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</si>
  <si>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</si>
  <si>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</si>
  <si>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</si>
  <si>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</si>
  <si>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</si>
  <si>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</si>
  <si>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</si>
  <si>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</si>
  <si>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</si>
  <si>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</si>
  <si>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</si>
  <si>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</si>
  <si>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</si>
  <si>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</si>
  <si>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</si>
  <si>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</si>
  <si>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</si>
  <si>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</si>
  <si>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</si>
  <si>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</si>
  <si>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</si>
  <si>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</si>
  <si>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</si>
  <si>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</si>
  <si>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</si>
  <si>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</si>
  <si>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</si>
  <si>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</si>
  <si>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</si>
  <si>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</si>
  <si>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</si>
  <si>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</si>
  <si>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</si>
  <si>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</si>
  <si>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</si>
  <si>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</si>
  <si>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</si>
  <si>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</si>
  <si>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</si>
  <si>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</si>
  <si>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</si>
  <si>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</si>
  <si>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</si>
  <si>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</si>
  <si>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</si>
  <si>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</si>
  <si>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</si>
  <si>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</si>
  <si>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</si>
  <si>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</si>
  <si>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</si>
  <si>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</si>
  <si>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</si>
  <si>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</si>
  <si>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</si>
  <si>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</si>
  <si>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</si>
  <si>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</si>
  <si>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</si>
  <si>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</si>
  <si>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</si>
  <si>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</si>
  <si>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</si>
  <si>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</si>
  <si>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</si>
  <si>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</si>
  <si>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</si>
  <si>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</si>
  <si>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</si>
  <si>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</si>
  <si>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</si>
  <si>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</si>
  <si>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</si>
  <si>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</si>
  <si>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</si>
  <si>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</si>
  <si>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</si>
  <si>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</si>
  <si>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</si>
  <si>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</si>
  <si>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</si>
  <si>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</si>
  <si>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</si>
  <si>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</si>
  <si>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</si>
  <si>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</si>
  <si>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</si>
  <si>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</si>
  <si>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</si>
  <si>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</si>
  <si>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</si>
  <si>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</si>
  <si>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</si>
  <si>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</si>
  <si>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</si>
  <si>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</si>
  <si>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</si>
  <si>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</si>
  <si>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</si>
  <si>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</si>
  <si>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</si>
  <si>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</si>
  <si>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</si>
  <si>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</si>
  <si>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</si>
  <si>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</si>
  <si>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</si>
  <si>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</si>
  <si>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</si>
  <si>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</si>
  <si>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</si>
  <si>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</si>
  <si>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</si>
  <si>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</si>
  <si>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</si>
  <si>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</si>
  <si>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</si>
  <si>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</si>
  <si>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</si>
  <si>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</si>
  <si>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</si>
  <si>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</si>
  <si>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</si>
  <si>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</si>
  <si>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</si>
  <si>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</si>
  <si>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</si>
  <si>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</si>
  <si>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</si>
  <si>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</si>
  <si>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</si>
  <si>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</si>
  <si>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</si>
  <si>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</si>
  <si>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</si>
  <si>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</si>
  <si>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</si>
  <si>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</si>
  <si>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</si>
  <si>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</si>
  <si>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</si>
  <si>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</si>
  <si>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</si>
  <si>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</si>
  <si>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</si>
  <si>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</si>
  <si>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</si>
  <si>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</si>
  <si>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</si>
  <si>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</si>
  <si>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</si>
  <si>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</si>
  <si>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</si>
  <si>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</si>
  <si>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</si>
  <si>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</si>
  <si>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</si>
  <si>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</si>
  <si>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</si>
  <si>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</si>
  <si>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</si>
  <si>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</si>
  <si>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</si>
  <si>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</si>
  <si>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</si>
  <si>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</si>
  <si>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</si>
  <si>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</si>
  <si>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</si>
  <si>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</si>
  <si>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</si>
  <si>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</si>
  <si>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</si>
  <si>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</si>
  <si>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</si>
  <si>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</si>
  <si>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</si>
  <si>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</si>
  <si>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</si>
  <si>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</si>
  <si>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</si>
  <si>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</si>
  <si>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</si>
  <si>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</si>
  <si>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</si>
  <si>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</si>
  <si>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</si>
  <si>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</si>
  <si>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</si>
  <si>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</si>
  <si>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</si>
  <si>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</si>
  <si>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</si>
  <si>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</si>
  <si>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</si>
  <si>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</si>
  <si>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</si>
  <si>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</si>
  <si>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</si>
  <si>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</si>
  <si>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</si>
  <si>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</si>
  <si>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</si>
  <si>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</si>
  <si>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</si>
  <si>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</si>
  <si>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</si>
  <si>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</si>
  <si>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</si>
  <si>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</si>
  <si>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</si>
  <si>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</si>
  <si>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</si>
  <si>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</si>
  <si>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</si>
  <si>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</si>
  <si>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</si>
  <si>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</si>
  <si>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</si>
  <si>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</si>
  <si>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</si>
  <si>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</si>
  <si>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</si>
  <si>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</si>
  <si>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</si>
  <si>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</si>
  <si>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</si>
  <si>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</si>
  <si>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</si>
  <si>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</si>
  <si>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</si>
  <si>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</si>
  <si>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</si>
  <si>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</si>
  <si>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</si>
  <si>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</si>
  <si>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</si>
  <si>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</si>
  <si>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</si>
  <si>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</si>
  <si>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</si>
  <si>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</si>
  <si>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</si>
  <si>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</si>
  <si>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</si>
  <si>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</si>
  <si>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</si>
  <si>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</si>
  <si>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</si>
  <si>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</si>
  <si>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</si>
  <si>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</si>
  <si>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</si>
  <si>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</si>
  <si>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</si>
  <si>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</si>
  <si>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</si>
  <si>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</si>
  <si>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</si>
  <si>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</si>
  <si>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</si>
  <si>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</si>
  <si>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</si>
  <si>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</si>
  <si>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</si>
  <si>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</si>
  <si>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</si>
  <si>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</si>
  <si>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</si>
  <si>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</si>
  <si>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</si>
  <si>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</si>
  <si>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</si>
  <si>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</si>
  <si>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</si>
  <si>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</si>
  <si>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</si>
  <si>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</si>
  <si>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</si>
  <si>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</si>
  <si>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</si>
  <si>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</si>
  <si>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</si>
  <si>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</si>
  <si>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</si>
  <si>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</si>
  <si>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</si>
  <si>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</si>
  <si>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</si>
  <si>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</si>
  <si>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</si>
  <si>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</si>
  <si>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</si>
  <si>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</si>
  <si>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</si>
  <si>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</si>
  <si>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</si>
  <si>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</si>
  <si>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</si>
  <si>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</si>
  <si>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</si>
  <si>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</si>
  <si>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</si>
  <si>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</si>
  <si>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</si>
  <si>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</si>
  <si>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</si>
  <si>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</si>
  <si>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</si>
  <si>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</si>
  <si>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</si>
  <si>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</si>
  <si>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</si>
  <si>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</si>
  <si>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</si>
  <si>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</si>
  <si>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</si>
  <si>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</si>
  <si>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</si>
  <si>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</si>
  <si>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</si>
  <si>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</si>
  <si>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</si>
  <si>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</si>
  <si>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</si>
  <si>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</si>
  <si>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</si>
  <si>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</si>
  <si>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</si>
  <si>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</si>
  <si>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</si>
  <si>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</si>
  <si>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</si>
  <si>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</si>
  <si>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</si>
  <si>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</si>
  <si>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</si>
  <si>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</si>
  <si>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</si>
  <si>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</si>
  <si>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</si>
  <si>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</si>
  <si>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</si>
  <si>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</si>
  <si>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</si>
  <si>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</si>
  <si>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</si>
  <si>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</si>
  <si>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</si>
  <si>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</si>
  <si>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</si>
  <si>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</si>
  <si>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</si>
  <si>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</si>
  <si>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</si>
  <si>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</si>
  <si>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</si>
  <si>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</si>
  <si>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</si>
  <si>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</si>
  <si>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</si>
  <si>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</si>
  <si>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</si>
  <si>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</si>
  <si>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</si>
  <si>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</si>
  <si>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</si>
  <si>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</si>
  <si>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</si>
  <si>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</si>
  <si>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</si>
  <si>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</si>
  <si>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</si>
  <si>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</si>
  <si>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</si>
  <si>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</si>
  <si>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</si>
  <si>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</si>
  <si>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</si>
  <si>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</si>
  <si>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</si>
  <si>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</si>
  <si>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</si>
  <si>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</si>
  <si>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</si>
  <si>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</si>
  <si>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</si>
  <si>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</si>
  <si>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</si>
  <si>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</si>
  <si>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</si>
  <si>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</si>
  <si>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</si>
  <si>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</si>
  <si>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</si>
  <si>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</si>
  <si>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</si>
  <si>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</si>
  <si>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</si>
  <si>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</si>
  <si>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</si>
  <si>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</si>
  <si>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</si>
  <si>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</si>
  <si>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</si>
  <si>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</si>
  <si>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</si>
  <si>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</si>
  <si>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</si>
  <si>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</si>
  <si>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</si>
  <si>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</si>
  <si>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</si>
  <si>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</si>
  <si>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</si>
  <si>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</si>
  <si>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</si>
  <si>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</si>
  <si>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</si>
  <si>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</si>
  <si>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</si>
  <si>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</si>
  <si>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</si>
  <si>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</si>
  <si>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</si>
  <si>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</si>
  <si>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</si>
  <si>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</si>
  <si>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</si>
  <si>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</si>
  <si>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</si>
  <si>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</si>
  <si>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</si>
  <si>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</si>
  <si>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</si>
  <si>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</si>
  <si>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</si>
  <si>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</si>
  <si>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</si>
  <si>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</si>
  <si>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</si>
  <si>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</si>
  <si>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</si>
  <si>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</si>
  <si>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</si>
  <si>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</si>
  <si>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</si>
  <si>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</si>
  <si>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</si>
  <si>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</si>
  <si>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</si>
  <si>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</si>
  <si>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</si>
  <si>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</si>
  <si>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</si>
  <si>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</si>
  <si>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</si>
  <si>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</si>
  <si>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</si>
  <si>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</si>
  <si>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</si>
  <si>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</si>
  <si>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</si>
  <si>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</si>
  <si>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</si>
  <si>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</si>
  <si>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</si>
  <si>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</si>
  <si>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</si>
  <si>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</si>
  <si>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</si>
  <si>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</si>
  <si>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</si>
  <si>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</si>
  <si>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</si>
  <si>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</si>
  <si>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</si>
  <si>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</si>
  <si>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</si>
  <si>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</si>
  <si>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</si>
  <si>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</si>
  <si>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</si>
  <si>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</si>
  <si>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</si>
  <si>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</si>
  <si>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</si>
  <si>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</si>
  <si>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</si>
  <si>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</si>
  <si>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</si>
  <si>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</si>
  <si>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</si>
  <si>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</si>
  <si>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</si>
  <si>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</si>
  <si>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</si>
  <si>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</si>
  <si>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</si>
  <si>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</si>
  <si>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</si>
  <si>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</si>
  <si>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</si>
  <si>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</si>
  <si>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</si>
  <si>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</si>
  <si>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</si>
  <si>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</si>
  <si>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</si>
  <si>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</si>
  <si>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</si>
  <si>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</si>
  <si>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</si>
  <si>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</si>
  <si>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</si>
  <si>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</si>
  <si>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</si>
  <si>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</si>
  <si>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</si>
  <si>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</si>
  <si>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</si>
  <si>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</si>
  <si>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</si>
  <si>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</si>
  <si>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</si>
  <si>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</si>
  <si>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</si>
  <si>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</si>
  <si>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</si>
  <si>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</si>
  <si>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</si>
  <si>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</si>
  <si>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</si>
  <si>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</si>
  <si>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</si>
  <si>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</si>
  <si>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</si>
  <si>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</si>
  <si>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</si>
  <si>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</si>
  <si>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</si>
  <si>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</si>
  <si>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</si>
  <si>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</si>
  <si>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</si>
  <si>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</si>
  <si>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</si>
  <si>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</si>
  <si>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</si>
  <si>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</si>
  <si>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</si>
  <si>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</si>
  <si>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</si>
  <si>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</si>
  <si>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</si>
  <si>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</si>
  <si>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</si>
  <si>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</si>
  <si>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</si>
  <si>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</si>
  <si>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</si>
  <si>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</si>
  <si>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</si>
  <si>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</si>
  <si>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</si>
  <si>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</si>
  <si>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</si>
  <si>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</si>
  <si>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</si>
  <si>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</si>
  <si>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</si>
  <si>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</si>
  <si>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</si>
  <si>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</si>
  <si>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</si>
  <si>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</si>
  <si>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</si>
  <si>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</si>
  <si>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</si>
  <si>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</si>
  <si>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</si>
  <si>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</si>
  <si>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</si>
  <si>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</si>
  <si>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</si>
  <si>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</si>
  <si>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</si>
  <si>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</si>
  <si>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</si>
  <si>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</si>
  <si>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</si>
  <si>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</si>
  <si>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</si>
  <si>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</si>
  <si>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</si>
  <si>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</si>
  <si>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</si>
  <si>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</si>
  <si>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</si>
  <si>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</si>
  <si>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</si>
  <si>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</si>
  <si>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</si>
  <si>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</si>
  <si>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</si>
  <si>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</si>
  <si>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</si>
  <si>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</si>
  <si>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</si>
  <si>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</si>
  <si>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</si>
  <si>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</si>
  <si>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</si>
  <si>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</si>
  <si>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</si>
  <si>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</si>
  <si>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</si>
  <si>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</si>
  <si>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</si>
  <si>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</si>
  <si>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</si>
  <si>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</si>
  <si>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</si>
  <si>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</si>
  <si>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</si>
  <si>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</si>
  <si>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</si>
  <si>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</si>
  <si>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</si>
  <si>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</si>
  <si>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</si>
  <si>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</si>
  <si>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</si>
  <si>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</si>
  <si>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</si>
  <si>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</si>
  <si>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</si>
  <si>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</si>
  <si>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</si>
  <si>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</si>
  <si>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</si>
  <si>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</si>
  <si>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</si>
  <si>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</si>
  <si>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</si>
  <si>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</si>
  <si>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</si>
  <si>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</si>
  <si>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</si>
  <si>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</si>
  <si>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</si>
  <si>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</si>
  <si>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</si>
  <si>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</si>
  <si>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</si>
  <si>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</si>
  <si>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</si>
  <si>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</si>
  <si>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</si>
  <si>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</si>
  <si>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</si>
  <si>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</si>
  <si>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</si>
  <si>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</si>
  <si>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</si>
  <si>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</si>
  <si>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</si>
  <si>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</si>
  <si>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</si>
  <si>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</si>
  <si>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</si>
  <si>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</si>
  <si>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</si>
  <si>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</si>
  <si>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</si>
  <si>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</si>
  <si>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</si>
  <si>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</si>
  <si>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</si>
  <si>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</si>
  <si>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</si>
  <si>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</si>
  <si>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</si>
  <si>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</si>
  <si>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</si>
  <si>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</si>
  <si>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</si>
  <si>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</si>
  <si>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</si>
  <si>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</si>
  <si>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</si>
  <si>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</si>
  <si>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</si>
  <si>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</si>
  <si>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</si>
  <si>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</si>
  <si>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</si>
  <si>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</si>
  <si>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</si>
  <si>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</si>
  <si>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</si>
  <si>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</si>
  <si>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</si>
  <si>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</si>
  <si>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</si>
  <si>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</si>
  <si>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</si>
  <si>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</si>
  <si>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</si>
  <si>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</si>
  <si>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</si>
  <si>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</si>
  <si>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</si>
  <si>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</si>
  <si>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</si>
  <si>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</si>
  <si>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</si>
  <si>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</si>
  <si>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</si>
  <si>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</si>
  <si>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</si>
  <si>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</si>
  <si>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</si>
  <si>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</si>
  <si>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</si>
  <si>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</si>
  <si>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</si>
  <si>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</si>
  <si>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</si>
  <si>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</si>
  <si>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</si>
  <si>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</si>
  <si>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</si>
  <si>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</si>
  <si>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</si>
  <si>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</si>
  <si>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</si>
  <si>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</si>
  <si>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</si>
  <si>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</si>
  <si>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</si>
  <si>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</si>
  <si>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</si>
  <si>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</si>
  <si>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</si>
  <si>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</si>
  <si>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</si>
  <si>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</si>
  <si>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</si>
  <si>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</si>
  <si>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</si>
  <si>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</si>
  <si>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</si>
  <si>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</si>
  <si>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</si>
  <si>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</si>
  <si>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</si>
  <si>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</si>
  <si>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</si>
  <si>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</si>
  <si>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</si>
  <si>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</si>
  <si>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</si>
  <si>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</si>
  <si>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</si>
  <si>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</si>
  <si>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</si>
  <si>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</si>
  <si>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</si>
  <si>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</si>
  <si>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</si>
  <si>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</si>
  <si>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</si>
  <si>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</si>
  <si>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</si>
  <si>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</si>
  <si>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</si>
  <si>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</si>
  <si>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</si>
  <si>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</si>
  <si>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</si>
  <si>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</si>
  <si>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</si>
  <si>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</si>
  <si>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</si>
  <si>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</si>
  <si>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</si>
  <si>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</si>
  <si>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</si>
  <si>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</si>
  <si>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</si>
  <si>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</si>
  <si>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</si>
  <si>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</si>
  <si>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</si>
  <si>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</si>
  <si>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</si>
  <si>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</si>
  <si>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</si>
  <si>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</si>
  <si>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</si>
  <si>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</si>
  <si>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</si>
  <si>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</si>
  <si>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</si>
  <si>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</si>
  <si>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</si>
  <si>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</si>
  <si>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</si>
  <si>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</si>
  <si>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</si>
  <si>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</si>
  <si>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</si>
  <si>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</si>
  <si>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</si>
  <si>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</si>
  <si>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</si>
  <si>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</si>
  <si>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</si>
  <si>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</si>
  <si>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</si>
  <si>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</si>
  <si>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</si>
  <si>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</si>
  <si>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</si>
  <si>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</si>
  <si>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</si>
  <si>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</si>
  <si>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</si>
  <si>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</si>
  <si>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</si>
  <si>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</si>
  <si>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</si>
  <si>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</si>
  <si>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</si>
  <si>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</si>
  <si>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</si>
  <si>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</si>
  <si>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</si>
  <si>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</si>
  <si>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</si>
  <si>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</si>
  <si>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</si>
  <si>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</si>
  <si>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</si>
  <si>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</si>
  <si>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</si>
  <si>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</si>
  <si>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</si>
  <si>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</si>
  <si>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</si>
  <si>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</si>
  <si>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</si>
  <si>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</si>
  <si>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</si>
  <si>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</si>
  <si>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</si>
  <si>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</si>
  <si>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</si>
  <si>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</si>
  <si>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</si>
  <si>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</si>
  <si>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</si>
  <si>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</si>
  <si>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</si>
  <si>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</si>
  <si>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</si>
  <si>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</si>
  <si>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</si>
  <si>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</si>
  <si>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</si>
  <si>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</si>
  <si>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</si>
  <si>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</si>
  <si>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</si>
  <si>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</si>
  <si>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</si>
  <si>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</si>
  <si>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</si>
  <si>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</si>
  <si>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</si>
  <si>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</si>
  <si>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</si>
  <si>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</si>
  <si>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</si>
  <si>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</si>
  <si>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</si>
  <si>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</si>
  <si>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</si>
  <si>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</si>
  <si>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</si>
  <si>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</si>
  <si>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</si>
  <si>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</si>
  <si>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</si>
  <si>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</si>
  <si>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</si>
  <si>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</si>
  <si>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</si>
  <si>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</si>
  <si>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</si>
  <si>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</si>
  <si>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</si>
  <si>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</si>
  <si>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</si>
  <si>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</si>
  <si>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</si>
  <si>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</si>
  <si>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</si>
  <si>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</si>
  <si>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</si>
  <si>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</si>
  <si>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</si>
  <si>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</si>
  <si>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</si>
  <si>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</si>
  <si>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</si>
  <si>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</si>
  <si>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</si>
  <si>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</si>
  <si>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</si>
  <si>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</si>
  <si>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</si>
  <si>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</si>
  <si>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</si>
  <si>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</si>
  <si>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</si>
  <si>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</si>
  <si>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</si>
  <si>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</si>
  <si>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</si>
  <si>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</si>
  <si>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</si>
  <si>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</si>
  <si>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</si>
  <si>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</si>
  <si>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</si>
  <si>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</si>
  <si>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</si>
  <si>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</si>
  <si>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</si>
  <si>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</si>
  <si>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</si>
  <si>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</si>
  <si>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</si>
  <si>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</si>
  <si>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</si>
  <si>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</si>
  <si>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</si>
  <si>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</si>
  <si>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</si>
  <si>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</si>
  <si>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</si>
  <si>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</si>
  <si>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</si>
  <si>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</si>
  <si>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</si>
  <si>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</si>
  <si>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</si>
  <si>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</si>
  <si>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</si>
  <si>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</si>
  <si>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</si>
  <si>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</si>
  <si>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</si>
  <si>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</si>
  <si>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</si>
  <si>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</si>
  <si>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</si>
  <si>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</si>
  <si>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</si>
  <si>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</si>
  <si>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</si>
  <si>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</si>
  <si>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</si>
  <si>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</si>
  <si>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</si>
  <si>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</si>
  <si>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</si>
  <si>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</si>
  <si>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</si>
  <si>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</si>
  <si>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</si>
  <si>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</si>
  <si>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</si>
  <si>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</si>
  <si>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</si>
  <si>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</si>
  <si>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</si>
  <si>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</si>
  <si>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</si>
  <si>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</si>
  <si>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</si>
  <si>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</si>
  <si>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</si>
  <si>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</si>
  <si>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</si>
  <si>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</si>
  <si>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</si>
  <si>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</si>
  <si>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</si>
  <si>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</si>
  <si>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</si>
  <si>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</si>
  <si>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</si>
  <si>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</si>
  <si>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</si>
  <si>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</si>
  <si>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</si>
  <si>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</si>
  <si>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</si>
  <si>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</si>
  <si>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</si>
  <si>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</si>
  <si>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</si>
  <si>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</si>
  <si>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</si>
  <si>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</si>
  <si>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</si>
  <si>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</si>
  <si>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</si>
  <si>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</si>
  <si>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</si>
  <si>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</si>
  <si>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</si>
  <si>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</si>
  <si>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</si>
  <si>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</si>
  <si>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</si>
  <si>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</si>
  <si>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</si>
  <si>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</si>
  <si>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</si>
  <si>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</si>
  <si>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</si>
  <si>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</si>
  <si>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</si>
  <si>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</si>
  <si>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</si>
  <si>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</si>
  <si>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</si>
  <si>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</si>
  <si>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</si>
  <si>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</si>
  <si>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</si>
  <si>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</si>
  <si>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</si>
  <si>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</si>
  <si>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</si>
  <si>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</si>
  <si>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</si>
  <si>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</si>
  <si>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</si>
  <si>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</si>
  <si>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</si>
  <si>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</si>
  <si>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</si>
  <si>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</si>
  <si>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</si>
  <si>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</si>
  <si>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</si>
  <si>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</si>
  <si>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</si>
  <si>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</si>
  <si>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</si>
  <si>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</si>
  <si>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</si>
  <si>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</si>
  <si>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</si>
  <si>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</si>
  <si>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</si>
  <si>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</si>
  <si>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</si>
  <si>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</si>
  <si>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</si>
  <si>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</si>
  <si>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</si>
  <si>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</si>
  <si>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</si>
  <si>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</si>
  <si>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</si>
  <si>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</si>
  <si>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</si>
  <si>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</si>
  <si>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</si>
  <si>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</si>
  <si>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</si>
  <si>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</si>
  <si>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</si>
  <si>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</si>
  <si>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</si>
  <si>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</si>
  <si>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</si>
  <si>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</si>
  <si>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</si>
  <si>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</si>
  <si>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</si>
  <si>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</si>
  <si>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</si>
  <si>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</si>
  <si>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</si>
  <si>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</si>
  <si>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</si>
  <si>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</si>
  <si>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</si>
  <si>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</si>
  <si>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</si>
  <si>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</si>
  <si>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</si>
  <si>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</si>
  <si>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</si>
  <si>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</si>
  <si>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</si>
  <si>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</si>
  <si>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</si>
  <si>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</si>
  <si>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</si>
  <si>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</si>
  <si>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</si>
  <si>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</si>
  <si>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</si>
  <si>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</si>
  <si>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</si>
  <si>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</si>
  <si>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</si>
  <si>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</si>
  <si>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</si>
  <si>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</si>
  <si>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</si>
  <si>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</si>
  <si>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</si>
  <si>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</si>
  <si>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</si>
  <si>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</si>
  <si>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</si>
  <si>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</si>
  <si>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</si>
  <si>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</si>
  <si>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</si>
  <si>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</si>
  <si>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</si>
  <si>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</si>
  <si>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</si>
  <si>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</si>
  <si>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</si>
  <si>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</si>
  <si>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</si>
  <si>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</si>
  <si>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</si>
  <si>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</si>
  <si>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</si>
  <si>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</si>
  <si>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</si>
  <si>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</si>
  <si>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</si>
  <si>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</si>
  <si>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</si>
  <si>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</si>
  <si>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</si>
  <si>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</si>
  <si>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</si>
  <si>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</si>
  <si>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</si>
  <si>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</si>
  <si>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</si>
  <si>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</si>
  <si>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</si>
  <si>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</si>
  <si>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</si>
  <si>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</si>
  <si>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</si>
  <si>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</si>
  <si>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</si>
  <si>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</si>
  <si>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</si>
  <si>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</si>
  <si>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</si>
  <si>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</si>
  <si>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</si>
  <si>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</si>
  <si>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</si>
  <si>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</si>
  <si>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</si>
  <si>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</si>
  <si>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</si>
  <si>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</si>
  <si>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</si>
  <si>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</si>
  <si>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</si>
  <si>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</si>
  <si>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</si>
  <si>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</si>
  <si>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</si>
  <si>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</si>
  <si>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</si>
  <si>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</si>
  <si>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</si>
  <si>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</si>
  <si>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</si>
  <si>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</si>
  <si>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</si>
  <si>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</si>
  <si>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</si>
  <si>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</si>
  <si>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</si>
  <si>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</si>
  <si>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</si>
  <si>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</si>
  <si>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</si>
  <si>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</si>
  <si>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</si>
  <si>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</si>
  <si>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</si>
  <si>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</si>
  <si>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</si>
  <si>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</si>
  <si>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</si>
  <si>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</si>
  <si>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</si>
  <si>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</si>
  <si>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</si>
  <si>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</si>
  <si>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</si>
  <si>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</si>
  <si>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</si>
  <si>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</si>
  <si>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</si>
  <si>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</si>
  <si>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</si>
  <si>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</si>
  <si>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</si>
  <si>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</si>
  <si>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</si>
  <si>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</si>
  <si>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</si>
  <si>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</si>
  <si>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</si>
  <si>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</si>
  <si>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</si>
  <si>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</si>
  <si>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</si>
  <si>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</si>
  <si>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</si>
  <si>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</si>
  <si>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</si>
  <si>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</si>
  <si>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</si>
  <si>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</si>
  <si>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</si>
  <si>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</si>
  <si>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</si>
  <si>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</si>
  <si>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</si>
  <si>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</si>
  <si>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</si>
  <si>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</si>
  <si>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</si>
  <si>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</si>
  <si>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</si>
  <si>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</si>
  <si>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</si>
  <si>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</si>
  <si>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</si>
  <si>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</si>
  <si>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</si>
  <si>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</si>
  <si>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</si>
  <si>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</si>
  <si>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</si>
  <si>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</si>
  <si>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</si>
  <si>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</si>
  <si>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</si>
  <si>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</si>
  <si>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</si>
  <si>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</si>
  <si>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</si>
  <si>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</si>
  <si>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</si>
  <si>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</si>
  <si>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</si>
  <si>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</si>
  <si>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</si>
  <si>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</si>
  <si>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</si>
  <si>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</si>
  <si>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</si>
  <si>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</si>
  <si>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</si>
  <si>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</si>
  <si>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</si>
  <si>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</si>
  <si>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</si>
  <si>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</si>
  <si>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</si>
  <si>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</si>
  <si>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</si>
  <si>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</si>
  <si>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</si>
  <si>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</si>
  <si>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</si>
  <si>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</si>
  <si>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</si>
  <si>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</si>
  <si>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</si>
  <si>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</si>
  <si>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</si>
  <si>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</si>
  <si>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</si>
  <si>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</si>
  <si>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</si>
  <si>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</si>
  <si>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</si>
  <si>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</si>
  <si>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</si>
  <si>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</si>
  <si>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</si>
  <si>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</si>
  <si>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</si>
  <si>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</si>
  <si>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</si>
  <si>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</si>
  <si>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</si>
  <si>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</si>
  <si>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</si>
  <si>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</si>
  <si>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</si>
  <si>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</si>
  <si>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</si>
  <si>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</si>
  <si>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</si>
  <si>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</si>
  <si>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</si>
  <si>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</si>
  <si>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</si>
  <si>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</si>
  <si>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</si>
  <si>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</si>
  <si>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</si>
  <si>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</si>
  <si>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</si>
  <si>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</si>
  <si>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</si>
  <si>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</si>
  <si>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</si>
  <si>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</si>
  <si>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</si>
  <si>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</si>
  <si>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</si>
  <si>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</si>
  <si>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</si>
  <si>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</si>
  <si>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</si>
  <si>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</si>
  <si>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</si>
  <si>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</si>
  <si>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</si>
  <si>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</si>
  <si>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</si>
  <si>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</si>
  <si>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</si>
  <si>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</si>
  <si>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</si>
  <si>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</si>
  <si>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</si>
  <si>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</si>
  <si>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</si>
  <si>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</si>
  <si>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</si>
  <si>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</si>
  <si>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</si>
  <si>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</si>
  <si>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</si>
  <si>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</si>
  <si>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</si>
  <si>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</si>
  <si>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</si>
  <si>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</si>
  <si>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</si>
  <si>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</si>
  <si>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</si>
  <si>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</si>
  <si>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</si>
  <si>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</si>
  <si>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</si>
  <si>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</si>
  <si>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</si>
  <si>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</si>
  <si>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</si>
  <si>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</si>
  <si>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</si>
  <si>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</si>
  <si>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</si>
  <si>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</si>
  <si>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</si>
  <si>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</si>
  <si>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</si>
  <si>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</si>
  <si>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</si>
  <si>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</si>
  <si>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</si>
  <si>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</si>
  <si>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</si>
  <si>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</si>
  <si>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</si>
  <si>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</si>
  <si>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</si>
  <si>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</si>
  <si>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</si>
  <si>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</si>
  <si>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</si>
  <si>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</si>
  <si>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</si>
  <si>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</si>
  <si>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</si>
  <si>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</si>
  <si>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</si>
  <si>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</si>
  <si>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</si>
  <si>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</si>
  <si>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</si>
  <si>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</si>
  <si>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</si>
  <si>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</si>
  <si>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</si>
  <si>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</si>
  <si>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</si>
  <si>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</si>
  <si>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</si>
  <si>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</si>
  <si>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</si>
  <si>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</si>
  <si>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</si>
  <si>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</si>
  <si>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</si>
  <si>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</si>
  <si>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</si>
  <si>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</si>
  <si>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</si>
  <si>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</si>
  <si>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</si>
  <si>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</si>
  <si>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</si>
  <si>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</si>
  <si>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</si>
  <si>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</si>
  <si>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</si>
  <si>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</si>
  <si>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</si>
  <si>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</si>
  <si>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</si>
  <si>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</si>
  <si>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</si>
  <si>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</si>
  <si>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</si>
  <si>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</si>
  <si>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</si>
  <si>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</si>
  <si>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</si>
  <si>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</si>
  <si>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</si>
  <si>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</si>
  <si>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</si>
  <si>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</si>
  <si>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</si>
  <si>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</si>
  <si>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</si>
  <si>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</si>
  <si>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</si>
  <si>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</si>
  <si>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</si>
  <si>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</si>
  <si>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</si>
  <si>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</si>
  <si>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</si>
  <si>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</si>
  <si>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</si>
  <si>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</si>
  <si>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</si>
  <si>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</si>
  <si>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</si>
  <si>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</si>
  <si>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</si>
  <si>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</si>
  <si>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</si>
  <si>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</si>
  <si>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</si>
  <si>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</si>
  <si>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</si>
  <si>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</si>
  <si>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</si>
  <si>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</si>
  <si>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</si>
  <si>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</si>
  <si>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</si>
  <si>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</si>
  <si>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</si>
  <si>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</si>
  <si>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</si>
  <si>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</si>
  <si>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</si>
  <si>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</si>
  <si>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</si>
  <si>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</si>
  <si>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</si>
  <si>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</si>
  <si>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</si>
  <si>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</si>
  <si>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</si>
  <si>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</si>
  <si>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</si>
  <si>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</si>
  <si>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</si>
  <si>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</si>
  <si>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</si>
  <si>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</si>
  <si>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</si>
  <si>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</si>
  <si>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</si>
  <si>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</si>
  <si>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</si>
  <si>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</si>
  <si>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</si>
  <si>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</si>
  <si>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</si>
  <si>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</si>
  <si>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</si>
  <si>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</si>
  <si>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</si>
  <si>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</si>
  <si>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</si>
  <si>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</si>
  <si>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</si>
  <si>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</si>
  <si>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</si>
  <si>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</si>
  <si>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</si>
  <si>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</si>
  <si>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</si>
  <si>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</si>
  <si>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</si>
  <si>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</si>
  <si>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</si>
  <si>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</si>
  <si>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</si>
  <si>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</si>
  <si>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</si>
  <si>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</si>
  <si>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</si>
  <si>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</si>
  <si>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</si>
  <si>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</si>
  <si>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</si>
  <si>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</si>
  <si>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</si>
  <si>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</si>
  <si>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</si>
  <si>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</si>
  <si>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</si>
  <si>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</si>
  <si>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</si>
  <si>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</si>
  <si>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</si>
  <si>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</si>
  <si>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</si>
  <si>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</si>
  <si>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</si>
  <si>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</si>
  <si>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</si>
  <si>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</si>
  <si>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</si>
  <si>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</si>
  <si>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</si>
  <si>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</si>
  <si>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</si>
  <si>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</si>
  <si>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</si>
  <si>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</si>
  <si>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</si>
  <si>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</si>
  <si>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</si>
  <si>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</si>
  <si>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</si>
  <si>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</si>
  <si>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</si>
  <si>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</si>
  <si>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</si>
  <si>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</si>
  <si>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</si>
  <si>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</si>
  <si>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</si>
  <si>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</si>
  <si>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</si>
  <si>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</si>
  <si>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</si>
  <si>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</si>
  <si>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</si>
  <si>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</si>
  <si>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</si>
  <si>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</si>
  <si>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</si>
  <si>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</si>
  <si>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</si>
  <si>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</si>
  <si>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</si>
  <si>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</si>
  <si>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</si>
  <si>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</si>
  <si>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</si>
  <si>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</si>
  <si>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</si>
  <si>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</si>
  <si>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</si>
  <si>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</si>
  <si>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</si>
  <si>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</si>
  <si>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</si>
  <si>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</si>
  <si>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</si>
  <si>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</si>
  <si>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</si>
  <si>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</si>
  <si>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</si>
  <si>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</si>
  <si>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</si>
  <si>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</si>
  <si>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</si>
  <si>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</si>
  <si>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</si>
  <si>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</si>
  <si>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</si>
  <si>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</si>
  <si>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</si>
  <si>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</si>
  <si>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</si>
  <si>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</si>
  <si>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</si>
  <si>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</si>
  <si>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</si>
  <si>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</si>
  <si>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</si>
  <si>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</si>
  <si>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</si>
  <si>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</si>
  <si>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</si>
  <si>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</si>
  <si>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</si>
  <si>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</si>
  <si>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</si>
  <si>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</si>
  <si>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</si>
  <si>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</si>
  <si>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</si>
  <si>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</si>
  <si>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</si>
  <si>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</si>
  <si>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</si>
  <si>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</si>
  <si>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</si>
  <si>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</si>
  <si>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</si>
  <si>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</si>
  <si>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</si>
  <si>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</si>
  <si>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</si>
  <si>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</si>
  <si>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</si>
  <si>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</si>
  <si>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</si>
  <si>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</si>
  <si>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</si>
  <si>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</si>
  <si>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</si>
  <si>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</si>
  <si>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</si>
  <si>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</si>
  <si>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</si>
  <si>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</si>
  <si>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</si>
  <si>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</si>
  <si>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</si>
  <si>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</si>
  <si>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</si>
  <si>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</si>
  <si>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</si>
  <si>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</si>
  <si>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</si>
  <si>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</si>
  <si>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</si>
  <si>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</si>
  <si>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</si>
  <si>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</si>
  <si>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</si>
  <si>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</si>
  <si>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</si>
  <si>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</si>
  <si>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</si>
  <si>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</si>
  <si>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</si>
  <si>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</si>
  <si>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</si>
  <si>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</si>
  <si>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</si>
  <si>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</si>
  <si>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</si>
  <si>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</si>
  <si>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</si>
  <si>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</si>
  <si>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</si>
  <si>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</si>
  <si>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</si>
  <si>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</si>
  <si>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</si>
  <si>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</si>
  <si>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</si>
  <si>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</si>
  <si>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</si>
  <si>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</si>
  <si>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</si>
  <si>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</si>
  <si>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</si>
  <si>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</si>
  <si>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</si>
  <si>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</si>
  <si>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</si>
  <si>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</si>
  <si>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</si>
  <si>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</si>
  <si>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</si>
  <si>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</si>
  <si>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</si>
  <si>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</si>
  <si>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</si>
  <si>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</si>
  <si>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</si>
  <si>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</si>
  <si>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</si>
  <si>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</si>
  <si>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</si>
  <si>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</si>
  <si>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</si>
  <si>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</si>
  <si>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</si>
  <si>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</si>
  <si>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</si>
  <si>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</si>
  <si>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</si>
  <si>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</si>
  <si>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</si>
  <si>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</si>
  <si>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</si>
  <si>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</si>
  <si>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</si>
  <si>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</si>
  <si>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</si>
  <si>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</si>
  <si>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</si>
  <si>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</si>
  <si>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</si>
  <si>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</si>
  <si>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</si>
  <si>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</si>
  <si>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</si>
  <si>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</si>
  <si>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</si>
  <si>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</si>
  <si>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</si>
  <si>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</si>
  <si>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</si>
  <si>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</si>
  <si>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</si>
  <si>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</si>
  <si>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</si>
  <si>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</si>
  <si>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</si>
  <si>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</si>
  <si>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</si>
  <si>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</si>
  <si>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</si>
  <si>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</si>
  <si>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</si>
  <si>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</si>
  <si>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</si>
  <si>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</si>
  <si>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</si>
  <si>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</si>
  <si>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</si>
  <si>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</si>
  <si>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</si>
  <si>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</si>
  <si>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</si>
  <si>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</si>
  <si>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</si>
  <si>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</si>
  <si>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</si>
  <si>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</si>
  <si>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</si>
  <si>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</si>
  <si>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</si>
  <si>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</si>
  <si>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</si>
  <si>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</si>
  <si>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</si>
  <si>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</si>
  <si>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</si>
  <si>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</si>
  <si>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</si>
  <si>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</si>
  <si>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</si>
  <si>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</si>
  <si>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</si>
  <si>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</si>
  <si>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</si>
  <si>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</si>
  <si>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</si>
  <si>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</si>
  <si>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</si>
  <si>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</si>
  <si>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</si>
  <si>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</si>
  <si>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</si>
  <si>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</si>
  <si>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</si>
  <si>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</si>
  <si>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</si>
  <si>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</si>
  <si>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</si>
  <si>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</si>
  <si>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</si>
  <si>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</si>
  <si>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</si>
  <si>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</si>
  <si>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</si>
  <si>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</si>
  <si>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</si>
  <si>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</si>
  <si>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</si>
  <si>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</si>
  <si>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</si>
  <si>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</si>
  <si>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</si>
  <si>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</si>
  <si>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</si>
  <si>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</si>
  <si>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</si>
  <si>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</si>
  <si>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</si>
  <si>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</si>
  <si>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</si>
  <si>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</si>
  <si>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</si>
  <si>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</si>
  <si>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</si>
  <si>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</si>
  <si>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</si>
  <si>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</si>
  <si>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</si>
  <si>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</si>
  <si>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</si>
  <si>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</si>
  <si>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</si>
  <si>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</si>
  <si>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</si>
  <si>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</si>
  <si>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</si>
  <si>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</si>
  <si>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</si>
  <si>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</si>
  <si>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</si>
  <si>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</si>
  <si>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</si>
  <si>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</si>
  <si>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</si>
  <si>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</si>
  <si>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</si>
  <si>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</si>
  <si>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</si>
  <si>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</si>
  <si>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</si>
  <si>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</si>
  <si>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</si>
  <si>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</si>
  <si>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</si>
  <si>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</si>
  <si>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</si>
  <si>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</si>
  <si>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</si>
  <si>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</si>
  <si>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</si>
  <si>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</si>
  <si>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</si>
  <si>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</si>
  <si>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</si>
  <si>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</si>
  <si>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</si>
  <si>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</si>
  <si>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</si>
  <si>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</si>
  <si>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</si>
  <si>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</si>
  <si>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</si>
  <si>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</si>
  <si>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</si>
  <si>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</si>
  <si>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</si>
  <si>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</si>
  <si>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</si>
  <si>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</si>
  <si>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</si>
  <si>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</si>
  <si>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</si>
  <si>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</si>
  <si>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</si>
  <si>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</si>
  <si>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</si>
  <si>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</si>
  <si>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</si>
  <si>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</si>
  <si>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</si>
  <si>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</si>
  <si>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</si>
  <si>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</si>
  <si>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</si>
  <si>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</si>
  <si>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</si>
  <si>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</si>
  <si>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</si>
  <si>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</si>
  <si>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</si>
  <si>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</si>
  <si>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</si>
  <si>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</si>
  <si>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</si>
  <si>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</si>
  <si>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</si>
  <si>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</si>
  <si>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</si>
  <si>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</si>
  <si>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</si>
  <si>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</si>
  <si>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</si>
  <si>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</si>
  <si>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</si>
  <si>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</si>
  <si>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</si>
  <si>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</si>
  <si>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</si>
  <si>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</si>
  <si>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</si>
  <si>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</si>
  <si>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</si>
  <si>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</si>
  <si>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</si>
  <si>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</si>
  <si>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</si>
  <si>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</si>
  <si>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</si>
  <si>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</si>
  <si>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</si>
  <si>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</si>
  <si>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</si>
  <si>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</si>
  <si>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</si>
  <si>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</si>
  <si>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</si>
  <si>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</si>
  <si>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</si>
  <si>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</si>
  <si>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</si>
  <si>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</si>
  <si>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</si>
  <si>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</si>
  <si>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</si>
  <si>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</si>
  <si>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</si>
  <si>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</si>
  <si>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</si>
  <si>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</si>
  <si>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</si>
  <si>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</si>
  <si>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</si>
  <si>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</si>
  <si>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</si>
  <si>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</si>
  <si>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</si>
  <si>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</si>
  <si>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</si>
  <si>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</si>
  <si>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</si>
  <si>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</si>
  <si>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</si>
  <si>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</si>
  <si>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</si>
  <si>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</si>
  <si>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</si>
  <si>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</si>
  <si>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</si>
  <si>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</si>
  <si>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</si>
  <si>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</si>
  <si>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</si>
  <si>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</si>
  <si>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</si>
  <si>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</si>
  <si>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</si>
  <si>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</si>
  <si>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</si>
  <si>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</si>
  <si>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</si>
  <si>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</si>
  <si>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</si>
  <si>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</si>
  <si>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</si>
  <si>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</si>
  <si>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</si>
  <si>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</si>
  <si>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</si>
  <si>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</si>
  <si>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</si>
  <si>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</si>
  <si>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</si>
  <si>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</si>
  <si>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</si>
  <si>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</si>
  <si>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</si>
  <si>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</si>
  <si>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</si>
  <si>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</si>
  <si>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</si>
  <si>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</si>
  <si>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</si>
  <si>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</si>
  <si>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</si>
  <si>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</si>
  <si>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</si>
  <si>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</si>
  <si>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</si>
  <si>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</si>
  <si>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</si>
  <si>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</si>
  <si>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</si>
  <si>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</si>
  <si>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</si>
  <si>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</si>
  <si>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</si>
  <si>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</si>
  <si>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</si>
  <si>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</si>
  <si>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</si>
  <si>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</si>
  <si>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</si>
  <si>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</si>
  <si>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</si>
  <si>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</si>
  <si>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</si>
  <si>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</si>
  <si>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</si>
  <si>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</si>
  <si>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</si>
  <si>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</si>
  <si>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</si>
  <si>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</si>
  <si>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</si>
  <si>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</si>
  <si>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</si>
  <si>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</si>
  <si>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</si>
  <si>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</si>
  <si>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</si>
  <si>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</si>
  <si>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</si>
  <si>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</si>
  <si>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</si>
  <si>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</si>
  <si>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</si>
  <si>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</si>
  <si>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</si>
  <si>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</si>
  <si>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</si>
  <si>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</si>
  <si>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</si>
  <si>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</si>
  <si>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</si>
  <si>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</si>
  <si>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</si>
  <si>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</si>
  <si>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</si>
  <si>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</si>
  <si>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</si>
  <si>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</si>
  <si>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</si>
  <si>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</si>
  <si>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</si>
  <si>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</si>
  <si>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</si>
  <si>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</si>
  <si>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</si>
  <si>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</si>
  <si>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</si>
  <si>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</si>
  <si>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</si>
  <si>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</si>
  <si>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</si>
  <si>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</si>
  <si>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</si>
  <si>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</si>
  <si>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</si>
  <si>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</si>
  <si>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</si>
  <si>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</si>
  <si>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</si>
  <si>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</si>
  <si>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</si>
  <si>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</si>
  <si>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</si>
  <si>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</si>
  <si>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</si>
  <si>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</si>
  <si>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</si>
  <si>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</si>
  <si>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</si>
  <si>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</si>
  <si>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</si>
  <si>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</si>
  <si>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</si>
  <si>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</si>
  <si>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</si>
  <si>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</si>
  <si>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</si>
  <si>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</si>
  <si>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</si>
  <si>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</si>
  <si>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</si>
  <si>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</si>
  <si>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</si>
  <si>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</si>
  <si>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</si>
  <si>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</si>
  <si>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</si>
  <si>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</si>
  <si>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</si>
  <si>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</si>
  <si>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</si>
  <si>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</si>
  <si>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</si>
  <si>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</si>
  <si>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</si>
  <si>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</si>
  <si>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</si>
  <si>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</si>
  <si>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</si>
  <si>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</si>
  <si>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</si>
  <si>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</si>
  <si>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</si>
  <si>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</si>
  <si>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</si>
  <si>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</si>
  <si>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</si>
  <si>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</si>
  <si>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</si>
  <si>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</si>
  <si>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</si>
  <si>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</si>
  <si>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</si>
  <si>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</si>
  <si>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</si>
  <si>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</si>
  <si>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</si>
  <si>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</si>
  <si>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</si>
  <si>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</si>
  <si>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</si>
  <si>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</si>
  <si>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</si>
  <si>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</si>
  <si>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</si>
  <si>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</si>
  <si>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</si>
  <si>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</si>
  <si>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</si>
  <si>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</si>
  <si>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</si>
  <si>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</si>
  <si>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</si>
  <si>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</si>
  <si>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</si>
  <si>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</si>
  <si>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</si>
  <si>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</si>
  <si>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</si>
  <si>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</si>
  <si>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</si>
  <si>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</si>
  <si>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</si>
  <si>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</si>
  <si>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</si>
  <si>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</si>
  <si>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</si>
  <si>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</si>
  <si>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</si>
  <si>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</si>
  <si>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</si>
  <si>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</si>
  <si>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</si>
  <si>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</si>
  <si>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</si>
  <si>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</si>
  <si>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</si>
  <si>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</si>
  <si>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</si>
  <si>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</si>
  <si>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</si>
  <si>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</si>
  <si>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</si>
  <si>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</si>
  <si>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</si>
  <si>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</si>
  <si>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</si>
  <si>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</si>
  <si>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</si>
  <si>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</si>
  <si>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</si>
  <si>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</si>
  <si>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</si>
  <si>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</si>
  <si>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</si>
  <si>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</si>
  <si>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</si>
  <si>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</si>
  <si>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</si>
  <si>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</si>
  <si>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</si>
  <si>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</si>
  <si>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</si>
  <si>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</si>
  <si>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</si>
  <si>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</si>
  <si>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</si>
  <si>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</si>
  <si>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</si>
  <si>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</si>
  <si>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</si>
  <si>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</si>
  <si>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</si>
  <si>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</si>
  <si>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</si>
  <si>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</si>
  <si>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</si>
  <si>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</si>
  <si>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</si>
  <si>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</si>
  <si>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</si>
  <si>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</si>
  <si>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</si>
  <si>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</si>
  <si>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</si>
  <si>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</si>
  <si>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</si>
  <si>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</si>
  <si>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</si>
  <si>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</si>
  <si>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</si>
  <si>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</si>
  <si>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</si>
  <si>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</si>
  <si>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</si>
  <si>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</si>
  <si>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</si>
  <si>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</si>
  <si>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</si>
  <si>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</si>
  <si>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</si>
  <si>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</si>
  <si>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</si>
  <si>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</si>
  <si>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</si>
  <si>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</si>
  <si>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</si>
  <si>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</si>
  <si>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</si>
  <si>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</si>
  <si>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</si>
  <si>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</si>
  <si>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</si>
  <si>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</si>
  <si>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</si>
  <si>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</si>
  <si>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</si>
  <si>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</si>
  <si>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</si>
  <si>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</si>
  <si>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</si>
  <si>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</si>
  <si>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</si>
  <si>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</si>
  <si>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</si>
  <si>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</si>
  <si>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</si>
  <si>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</si>
  <si>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</si>
  <si>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</si>
  <si>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</si>
  <si>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</si>
  <si>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</si>
  <si>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</si>
  <si>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</si>
  <si>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</si>
  <si>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</si>
  <si>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</si>
  <si>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</si>
  <si>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</si>
  <si>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</si>
  <si>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</si>
  <si>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</si>
  <si>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</si>
  <si>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</si>
  <si>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</si>
  <si>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</si>
  <si>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</si>
  <si>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</si>
  <si>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</si>
  <si>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</si>
  <si>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</si>
  <si>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</si>
  <si>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</si>
  <si>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</si>
  <si>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</si>
  <si>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</si>
  <si>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</si>
  <si>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</si>
  <si>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</si>
  <si>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</si>
  <si>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</si>
  <si>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</si>
  <si>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</si>
  <si>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</si>
  <si>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</si>
  <si>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</si>
  <si>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</si>
  <si>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</si>
  <si>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</si>
  <si>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</si>
  <si>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</si>
  <si>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</si>
  <si>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</si>
  <si>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</si>
  <si>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</si>
  <si>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</si>
  <si>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</si>
  <si>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</si>
  <si>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</si>
  <si>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</si>
  <si>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</si>
  <si>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</si>
  <si>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</si>
  <si>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</si>
  <si>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</si>
  <si>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</si>
  <si>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</si>
  <si>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</si>
  <si>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</si>
  <si>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</si>
  <si>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</si>
  <si>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</si>
  <si>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</si>
  <si>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</si>
  <si>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</si>
  <si>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</si>
  <si>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</si>
  <si>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</si>
  <si>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</si>
  <si>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</si>
  <si>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</si>
  <si>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</si>
  <si>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</si>
  <si>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</si>
  <si>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</si>
  <si>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</si>
  <si>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</si>
  <si>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</si>
  <si>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</si>
  <si>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</si>
  <si>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</si>
  <si>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</si>
  <si>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</si>
  <si>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</si>
  <si>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</si>
  <si>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</si>
  <si>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</si>
  <si>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</si>
  <si>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</si>
  <si>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</si>
  <si>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</si>
  <si>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</si>
  <si>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</si>
  <si>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</si>
  <si>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</si>
  <si>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</si>
  <si>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</si>
  <si>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</si>
  <si>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</si>
  <si>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</si>
  <si>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</si>
  <si>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</si>
  <si>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</si>
  <si>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</si>
  <si>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</si>
  <si>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</si>
  <si>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</si>
  <si>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</si>
  <si>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</si>
  <si>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</si>
  <si>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</si>
  <si>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</si>
  <si>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</si>
  <si>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</si>
  <si>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</si>
  <si>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</si>
  <si>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</si>
  <si>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</si>
  <si>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</si>
  <si>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</si>
  <si>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</si>
  <si>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</si>
  <si>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</si>
  <si>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</si>
  <si>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</si>
  <si>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</si>
  <si>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</si>
  <si>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</si>
  <si>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</si>
  <si>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</si>
  <si>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</si>
  <si>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</si>
  <si>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</si>
  <si>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</si>
  <si>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</si>
  <si>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</si>
  <si>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</si>
  <si>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</si>
  <si>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</si>
  <si>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</si>
  <si>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</si>
  <si>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</si>
  <si>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</si>
  <si>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</si>
  <si>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</si>
  <si>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</si>
  <si>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</si>
  <si>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</si>
  <si>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</si>
  <si>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</si>
  <si>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</si>
  <si>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</si>
  <si>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</si>
  <si>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</si>
  <si>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</si>
  <si>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</si>
  <si>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</si>
  <si>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</si>
  <si>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</si>
  <si>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</si>
  <si>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</si>
  <si>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</si>
  <si>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</si>
  <si>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</si>
  <si>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</si>
  <si>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</si>
  <si>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</si>
  <si>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</si>
  <si>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</si>
  <si>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</si>
  <si>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</si>
  <si>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</si>
  <si>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</si>
  <si>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</si>
  <si>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</si>
  <si>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</si>
  <si>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</si>
  <si>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</si>
  <si>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</si>
  <si>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</si>
  <si>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</si>
  <si>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</si>
  <si>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</si>
  <si>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</si>
  <si>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</si>
  <si>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</si>
  <si>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</si>
  <si>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</si>
  <si>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</si>
  <si>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</si>
  <si>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</si>
  <si>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</si>
  <si>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</si>
  <si>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</si>
  <si>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</si>
  <si>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</si>
  <si>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</si>
  <si>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</si>
  <si>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</si>
  <si>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</si>
  <si>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</si>
  <si>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</si>
  <si>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</si>
  <si>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</si>
  <si>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</si>
  <si>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</si>
  <si>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</si>
  <si>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</si>
  <si>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</si>
  <si>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</si>
  <si>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</si>
  <si>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</si>
  <si>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</si>
  <si>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</si>
  <si>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</si>
  <si>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</si>
  <si>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</si>
  <si>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</si>
  <si>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</si>
  <si>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</si>
  <si>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</si>
  <si>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</si>
  <si>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</si>
  <si>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</si>
  <si>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</si>
  <si>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</si>
  <si>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</si>
  <si>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</si>
  <si>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</si>
  <si>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</si>
  <si>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</si>
  <si>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</si>
  <si>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</si>
  <si>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</si>
  <si>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</si>
  <si>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</si>
  <si>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</si>
  <si>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</si>
  <si>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</si>
  <si>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</si>
  <si>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</si>
  <si>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</si>
  <si>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</si>
  <si>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</si>
  <si>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</si>
  <si>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</si>
  <si>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</si>
  <si>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</si>
  <si>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</si>
  <si>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</si>
  <si>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</si>
  <si>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</si>
  <si>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</si>
  <si>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</si>
  <si>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</si>
  <si>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</si>
  <si>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</si>
  <si>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</si>
  <si>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</si>
  <si>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</si>
  <si>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</si>
  <si>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</si>
  <si>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</si>
  <si>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</si>
  <si>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</si>
  <si>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</si>
  <si>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</si>
  <si>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</si>
  <si>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</si>
  <si>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</si>
  <si>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</si>
  <si>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</si>
  <si>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</si>
  <si>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</si>
  <si>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</si>
  <si>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</si>
  <si>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</si>
  <si>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</si>
  <si>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</si>
  <si>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</si>
  <si>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</si>
  <si>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</si>
  <si>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</si>
  <si>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</si>
  <si>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</si>
  <si>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</si>
  <si>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</si>
  <si>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</si>
  <si>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</si>
  <si>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</si>
  <si>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</si>
  <si>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</si>
  <si>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</si>
  <si>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</si>
  <si>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</si>
  <si>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</si>
  <si>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</si>
  <si>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</si>
  <si>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</si>
  <si>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</si>
  <si>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</si>
  <si>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</si>
  <si>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</si>
  <si>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</si>
  <si>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</si>
  <si>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</si>
  <si>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</si>
  <si>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</si>
  <si>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</si>
  <si>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</si>
  <si>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</si>
  <si>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</si>
  <si>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</si>
  <si>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</si>
  <si>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</si>
  <si>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</si>
  <si>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</si>
  <si>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</si>
  <si>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</si>
  <si>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</si>
  <si>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</si>
  <si>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</si>
  <si>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</si>
  <si>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</si>
  <si>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</si>
  <si>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</si>
  <si>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</si>
  <si>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</si>
  <si>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</si>
  <si>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</si>
  <si>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</si>
  <si>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</si>
  <si>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</si>
  <si>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</si>
  <si>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</si>
  <si>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</si>
  <si>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</si>
  <si>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</si>
  <si>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</si>
  <si>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</si>
  <si>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</si>
  <si>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</si>
  <si>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</si>
  <si>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</si>
  <si>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</si>
  <si>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</si>
  <si>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</si>
  <si>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</si>
  <si>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</si>
  <si>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</si>
  <si>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</si>
  <si>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</si>
  <si>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</si>
  <si>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</si>
  <si>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</si>
  <si>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</si>
  <si>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</si>
  <si>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</si>
  <si>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</si>
  <si>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</si>
  <si>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</si>
  <si>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</si>
  <si>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</si>
  <si>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</si>
  <si>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</si>
  <si>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</si>
  <si>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</si>
  <si>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</si>
  <si>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</si>
  <si>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</si>
  <si>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</si>
  <si>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</si>
  <si>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</si>
  <si>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</si>
  <si>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</si>
  <si>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</si>
  <si>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</si>
  <si>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</si>
  <si>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</si>
  <si>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</si>
  <si>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</si>
  <si>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</si>
  <si>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</si>
  <si>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</si>
  <si>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</si>
  <si>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</si>
  <si>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</si>
  <si>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</si>
  <si>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</si>
  <si>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</si>
  <si>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</si>
  <si>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</si>
  <si>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</si>
  <si>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</si>
  <si>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</si>
  <si>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</si>
  <si>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</si>
  <si>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</si>
  <si>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</si>
  <si>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</si>
  <si>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</si>
  <si>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</si>
  <si>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</si>
  <si>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</si>
  <si>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</si>
  <si>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</si>
  <si>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</si>
  <si>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</si>
  <si>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</si>
  <si>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</si>
  <si>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</si>
  <si>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</si>
  <si>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</si>
  <si>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</si>
  <si>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</si>
  <si>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</si>
  <si>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</si>
  <si>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</si>
  <si>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</si>
  <si>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</si>
  <si>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</si>
  <si>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</si>
  <si>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</si>
  <si>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</si>
  <si>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</si>
  <si>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</si>
  <si>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</si>
  <si>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</si>
  <si>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</si>
  <si>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</si>
  <si>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</si>
  <si>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</si>
  <si>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</si>
  <si>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</si>
  <si>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</si>
  <si>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</si>
  <si>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</si>
  <si>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</si>
  <si>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</si>
  <si>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</si>
  <si>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</si>
  <si>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</si>
  <si>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</si>
  <si>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</si>
  <si>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</si>
  <si>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</si>
  <si>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</si>
  <si>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</si>
  <si>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</si>
  <si>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</si>
  <si>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</si>
  <si>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</si>
  <si>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</si>
  <si>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</si>
  <si>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</si>
  <si>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</si>
  <si>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</si>
  <si>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</si>
  <si>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</si>
  <si>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</si>
  <si>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</si>
  <si>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</si>
  <si>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</si>
  <si>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</si>
  <si>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</si>
  <si>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</si>
  <si>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</si>
  <si>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</si>
  <si>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</si>
  <si>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</si>
  <si>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</si>
  <si>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</si>
  <si>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</si>
  <si>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</si>
  <si>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</si>
  <si>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</si>
  <si>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</si>
  <si>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</si>
  <si>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</si>
  <si>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</si>
  <si>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</si>
  <si>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</si>
  <si>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</si>
  <si>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</si>
  <si>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</si>
  <si>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</si>
  <si>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</si>
  <si>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</si>
  <si>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</si>
  <si>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</si>
  <si>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</si>
  <si>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</si>
  <si>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</si>
  <si>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</si>
  <si>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</si>
  <si>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</si>
  <si>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</si>
  <si>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</si>
  <si>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</si>
  <si>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</si>
  <si>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</si>
  <si>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</si>
  <si>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</si>
  <si>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</si>
  <si>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</si>
  <si>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</si>
  <si>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</si>
  <si>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</si>
  <si>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</si>
  <si>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</si>
  <si>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</si>
  <si>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</si>
  <si>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</si>
  <si>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</si>
  <si>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</si>
  <si>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</si>
  <si>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</si>
  <si>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</si>
  <si>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</si>
  <si>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</si>
  <si>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</si>
  <si>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</si>
  <si>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</si>
  <si>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</si>
  <si>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</si>
  <si>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</si>
  <si>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</si>
  <si>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</si>
  <si>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</si>
  <si>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</si>
  <si>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</si>
  <si>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</si>
  <si>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</si>
  <si>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</si>
  <si>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</si>
  <si>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</si>
  <si>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</si>
  <si>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</si>
  <si>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</si>
  <si>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</si>
  <si>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</si>
  <si>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</si>
  <si>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</si>
  <si>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</si>
  <si>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</si>
  <si>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</si>
  <si>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</si>
  <si>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</si>
  <si>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</si>
  <si>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</si>
  <si>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</si>
  <si>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</si>
  <si>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</si>
  <si>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</si>
  <si>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</si>
  <si>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</si>
  <si>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</si>
  <si>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</si>
  <si>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</si>
  <si>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</si>
  <si>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</si>
  <si>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</si>
  <si>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</si>
  <si>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</si>
  <si>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</si>
  <si>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</si>
  <si>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</si>
  <si>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</si>
  <si>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</si>
  <si>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</si>
  <si>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</si>
  <si>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</si>
  <si>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</si>
  <si>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</si>
  <si>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</si>
  <si>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</si>
  <si>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</si>
  <si>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</si>
  <si>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</si>
  <si>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</si>
  <si>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</si>
  <si>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</si>
  <si>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</si>
  <si>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</si>
  <si>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</si>
  <si>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</si>
  <si>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</si>
  <si>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</si>
  <si>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</si>
  <si>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</si>
  <si>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</si>
  <si>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</si>
  <si>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</si>
  <si>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</si>
  <si>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</si>
  <si>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</si>
  <si>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</si>
  <si>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</si>
  <si>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</si>
  <si>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</si>
  <si>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</si>
  <si>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</si>
  <si>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</si>
  <si>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</si>
  <si>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</si>
  <si>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</si>
  <si>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</si>
  <si>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</si>
  <si>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</si>
  <si>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</si>
  <si>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</si>
  <si>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</si>
  <si>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</si>
  <si>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</si>
  <si>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</si>
  <si>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</si>
  <si>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</si>
  <si>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</si>
  <si>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</si>
  <si>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</si>
  <si>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</si>
  <si>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</si>
  <si>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</si>
  <si>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</si>
  <si>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</si>
  <si>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</si>
  <si>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</si>
  <si>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</si>
  <si>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</si>
  <si>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</si>
  <si>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</si>
  <si>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</si>
  <si>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</si>
  <si>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</si>
  <si>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</si>
  <si>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</si>
  <si>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</si>
  <si>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</si>
  <si>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</si>
  <si>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</si>
  <si>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</si>
  <si>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</si>
  <si>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</si>
  <si>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</si>
  <si>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</si>
  <si>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</si>
  <si>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</si>
  <si>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</si>
  <si>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</si>
  <si>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</si>
  <si>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</si>
  <si>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</si>
  <si>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</si>
  <si>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</si>
  <si>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</si>
  <si>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</si>
  <si>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</si>
  <si>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</si>
  <si>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</si>
  <si>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</si>
  <si>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</si>
  <si>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</si>
  <si>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</si>
  <si>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</si>
  <si>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</si>
  <si>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</si>
  <si>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</si>
  <si>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</si>
  <si>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</si>
  <si>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</si>
  <si>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</si>
  <si>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</si>
  <si>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</si>
  <si>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</si>
  <si>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</si>
  <si>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</si>
  <si>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</si>
  <si>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</si>
  <si>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</si>
  <si>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</si>
  <si>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</si>
  <si>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</si>
  <si>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</si>
  <si>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</si>
  <si>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</si>
  <si>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</si>
  <si>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</si>
  <si>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</si>
  <si>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</si>
  <si>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</si>
  <si>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</si>
  <si>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</si>
  <si>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</si>
  <si>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</si>
  <si>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</si>
  <si>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</si>
  <si>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</si>
  <si>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</si>
  <si>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</si>
  <si>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</si>
  <si>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</si>
  <si>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</si>
  <si>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</si>
  <si>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</si>
  <si>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</si>
  <si>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</si>
  <si>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</si>
  <si>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</si>
  <si>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</si>
  <si>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</si>
  <si>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</si>
  <si>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</si>
  <si>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</si>
  <si>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</si>
  <si>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</si>
  <si>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</si>
  <si>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</si>
  <si>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</si>
  <si>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</si>
  <si>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</si>
  <si>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</si>
  <si>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</si>
  <si>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</si>
  <si>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</si>
  <si>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</si>
  <si>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</si>
  <si>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</si>
  <si>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</si>
  <si>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</si>
  <si>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</si>
  <si>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</si>
  <si>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</si>
  <si>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</si>
  <si>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</si>
  <si>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</si>
  <si>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</si>
  <si>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</si>
  <si>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</si>
  <si>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</si>
  <si>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</si>
  <si>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</si>
  <si>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</si>
  <si>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</si>
  <si>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</si>
  <si>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</si>
  <si>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</si>
  <si>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</si>
  <si>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</si>
  <si>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</si>
  <si>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</si>
  <si>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</si>
  <si>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</si>
  <si>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</si>
  <si>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</si>
  <si>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</si>
  <si>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</si>
  <si>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</si>
  <si>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</si>
  <si>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</si>
  <si>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</si>
  <si>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</si>
  <si>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</si>
  <si>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</si>
  <si>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</si>
  <si>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</si>
  <si>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</si>
  <si>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</si>
  <si>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</si>
  <si>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</si>
  <si>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</si>
  <si>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</si>
  <si>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</si>
  <si>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</si>
  <si>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</si>
  <si>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</si>
  <si>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</si>
  <si>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</si>
  <si>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</si>
  <si>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</si>
  <si>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</si>
  <si>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</si>
  <si>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</si>
  <si>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</si>
  <si>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</si>
  <si>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</si>
  <si>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</si>
  <si>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</si>
  <si>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</si>
  <si>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</si>
  <si>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</si>
  <si>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</si>
  <si>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</si>
  <si>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</si>
  <si>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</si>
  <si>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</si>
  <si>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</si>
  <si>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</si>
  <si>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</si>
  <si>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</si>
  <si>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</si>
  <si>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</si>
  <si>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</si>
  <si>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</si>
  <si>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</si>
  <si>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</si>
  <si>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</si>
  <si>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</si>
  <si>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</si>
  <si>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</si>
  <si>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</si>
  <si>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</si>
  <si>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</si>
  <si>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</si>
  <si>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</si>
  <si>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</si>
  <si>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</si>
  <si>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</si>
  <si>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</si>
  <si>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</si>
  <si>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</si>
  <si>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</si>
  <si>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</si>
  <si>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</si>
  <si>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</si>
  <si>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</si>
  <si>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</si>
  <si>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</si>
  <si>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</si>
  <si>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</si>
  <si>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</si>
  <si>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</si>
  <si>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</si>
  <si>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</si>
  <si>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</si>
  <si>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</si>
  <si>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</si>
  <si>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</si>
  <si>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</si>
  <si>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</si>
  <si>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</si>
  <si>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</si>
  <si>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</si>
  <si>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</si>
  <si>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</si>
  <si>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</si>
  <si>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</si>
  <si>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</si>
  <si>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</si>
  <si>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</si>
  <si>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</si>
  <si>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</si>
  <si>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</si>
  <si>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</si>
  <si>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</si>
  <si>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</si>
  <si>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</si>
  <si>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</si>
  <si>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</si>
  <si>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</si>
  <si>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</si>
  <si>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</si>
  <si>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</si>
  <si>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</si>
  <si>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</si>
  <si>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</si>
  <si>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</si>
  <si>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</si>
  <si>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</si>
  <si>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</si>
  <si>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</si>
  <si>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</si>
  <si>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</si>
  <si>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</si>
  <si>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</si>
  <si>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</si>
  <si>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</si>
  <si>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</si>
  <si>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</si>
  <si>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</si>
  <si>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</si>
  <si>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</si>
  <si>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</si>
  <si>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</si>
  <si>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</si>
  <si>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</si>
  <si>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</si>
  <si>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</si>
  <si>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</si>
  <si>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</si>
  <si>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</si>
  <si>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</si>
  <si>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</si>
  <si>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</si>
  <si>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</si>
  <si>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</si>
  <si>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</si>
  <si>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</si>
  <si>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</si>
  <si>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</si>
  <si>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</si>
  <si>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</si>
  <si>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</si>
  <si>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</si>
  <si>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</si>
  <si>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</si>
  <si>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</si>
  <si>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</si>
  <si>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</si>
  <si>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</si>
  <si>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</si>
  <si>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</si>
  <si>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</si>
  <si>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</si>
  <si>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</si>
  <si>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</si>
  <si>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</si>
  <si>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</si>
  <si>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</si>
  <si>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</si>
  <si>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</si>
  <si>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</si>
  <si>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</si>
  <si>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</si>
  <si>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</si>
  <si>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</si>
  <si>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</si>
  <si>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</si>
  <si>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</si>
  <si>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</si>
  <si>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</si>
  <si>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</si>
  <si>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</si>
  <si>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</si>
  <si>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</si>
  <si>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</si>
  <si>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</si>
  <si>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</si>
  <si>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</si>
  <si>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</si>
  <si>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</si>
  <si>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</si>
  <si>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</si>
  <si>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</si>
  <si>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</si>
  <si>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</si>
  <si>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</si>
  <si>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</si>
  <si>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</si>
  <si>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</si>
  <si>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</si>
  <si>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</si>
  <si>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</si>
  <si>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</si>
  <si>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</si>
  <si>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</si>
  <si>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</si>
  <si>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</si>
  <si>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</si>
  <si>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</si>
  <si>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</si>
  <si>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</si>
  <si>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</si>
  <si>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</si>
  <si>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</si>
  <si>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</si>
  <si>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</si>
  <si>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</si>
  <si>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</si>
  <si>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</si>
  <si>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</si>
  <si>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</si>
  <si>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</si>
  <si>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</si>
  <si>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</si>
  <si>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</si>
  <si>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</si>
  <si>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</si>
  <si>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</si>
  <si>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</si>
  <si>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</si>
  <si>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</si>
  <si>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</si>
  <si>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</si>
  <si>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</si>
  <si>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</si>
  <si>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</si>
  <si>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</si>
  <si>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</si>
  <si>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</si>
  <si>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</si>
  <si>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</si>
  <si>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</si>
  <si>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</si>
  <si>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</si>
  <si>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</si>
  <si>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</si>
  <si>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</si>
  <si>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</si>
  <si>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</si>
  <si>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</si>
  <si>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</si>
  <si>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</si>
  <si>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</si>
  <si>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</si>
  <si>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</si>
  <si>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</si>
  <si>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</si>
  <si>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</si>
  <si>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</si>
  <si>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</si>
  <si>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</si>
  <si>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</si>
  <si>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</si>
  <si>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</si>
  <si>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</si>
  <si>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</si>
  <si>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</si>
  <si>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</si>
  <si>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</si>
  <si>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</si>
  <si>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</si>
  <si>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</si>
  <si>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</si>
  <si>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</si>
  <si>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</si>
  <si>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</si>
  <si>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</si>
  <si>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</si>
  <si>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</si>
  <si>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</si>
  <si>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</si>
  <si>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</si>
  <si>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</si>
  <si>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</si>
  <si>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</si>
  <si>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</si>
  <si>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</si>
  <si>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</si>
  <si>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</si>
  <si>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</si>
  <si>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</si>
  <si>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</si>
  <si>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</si>
  <si>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</si>
  <si>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</si>
  <si>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</si>
  <si>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</si>
  <si>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</si>
  <si>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</si>
  <si>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</si>
  <si>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</si>
  <si>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</si>
  <si>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</si>
  <si>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</si>
  <si>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</si>
  <si>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</si>
  <si>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</si>
  <si>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</si>
  <si>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</si>
  <si>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</si>
  <si>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</si>
  <si>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</si>
  <si>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</si>
  <si>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</si>
  <si>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</si>
  <si>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</si>
  <si>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</si>
  <si>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</si>
  <si>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</si>
  <si>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</si>
  <si>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</si>
  <si>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</si>
  <si>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</si>
  <si>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</si>
  <si>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</si>
  <si>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</si>
  <si>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</si>
  <si>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</si>
  <si>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</si>
  <si>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</si>
  <si>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</si>
  <si>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</si>
  <si>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</si>
  <si>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</si>
  <si>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</si>
  <si>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</si>
  <si>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</si>
  <si>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</si>
  <si>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</si>
  <si>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</si>
  <si>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</si>
  <si>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</si>
  <si>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</si>
  <si>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</si>
  <si>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</si>
  <si>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</si>
  <si>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</si>
  <si>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</si>
  <si>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</si>
  <si>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</si>
  <si>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</si>
  <si>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</si>
  <si>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</si>
  <si>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</si>
  <si>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</si>
  <si>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</si>
  <si>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</si>
  <si>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</si>
  <si>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</si>
  <si>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</si>
  <si>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</si>
  <si>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</si>
  <si>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</si>
  <si>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</si>
  <si>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</si>
  <si>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</si>
  <si>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</si>
  <si>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</si>
  <si>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</si>
  <si>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</si>
  <si>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</si>
  <si>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</si>
  <si>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</si>
  <si>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</si>
  <si>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</si>
  <si>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</si>
  <si>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</si>
  <si>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</si>
  <si>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</si>
  <si>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</si>
  <si>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</si>
  <si>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</si>
  <si>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</si>
  <si>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</si>
  <si>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</si>
  <si>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</si>
  <si>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</si>
  <si>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</si>
  <si>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</si>
  <si>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</si>
  <si>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</si>
  <si>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</si>
  <si>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</si>
  <si>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</si>
  <si>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</si>
  <si>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</si>
  <si>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</si>
  <si>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</si>
  <si>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</si>
  <si>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</si>
  <si>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</si>
  <si>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</si>
  <si>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</si>
  <si>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</si>
  <si>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</si>
  <si>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</si>
  <si>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</si>
  <si>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</si>
  <si>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</si>
  <si>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</si>
  <si>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</si>
  <si>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</si>
  <si>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</si>
  <si>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</si>
  <si>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</si>
  <si>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</si>
  <si>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</si>
  <si>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</si>
  <si>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</si>
  <si>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</si>
  <si>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</si>
  <si>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</si>
  <si>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</si>
  <si>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</si>
  <si>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</si>
  <si>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</si>
  <si>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</si>
  <si>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</si>
  <si>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</si>
  <si>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</si>
  <si>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</si>
  <si>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</si>
  <si>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</si>
  <si>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</si>
  <si>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</si>
  <si>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</si>
  <si>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</si>
  <si>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</si>
  <si>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</si>
  <si>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</si>
  <si>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</si>
  <si>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</si>
  <si>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</si>
  <si>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</si>
  <si>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</si>
  <si>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</si>
  <si>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</si>
  <si>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</si>
  <si>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</si>
  <si>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</si>
  <si>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</si>
  <si>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</si>
  <si>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</si>
  <si>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</si>
  <si>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</si>
  <si>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</si>
  <si>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</si>
  <si>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</si>
  <si>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</si>
  <si>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</si>
  <si>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</si>
  <si>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</si>
  <si>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</si>
  <si>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</si>
  <si>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</si>
  <si>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</si>
  <si>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</si>
  <si>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</si>
  <si>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</si>
  <si>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</si>
  <si>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</si>
  <si>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</si>
  <si>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</si>
  <si>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</si>
  <si>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</si>
  <si>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</si>
  <si>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</si>
  <si>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</si>
  <si>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</si>
  <si>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</si>
  <si>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</si>
  <si>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</si>
  <si>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</si>
  <si>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</si>
  <si>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</si>
  <si>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</si>
  <si>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</si>
  <si>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</si>
  <si>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</si>
  <si>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</si>
  <si>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</si>
  <si>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</si>
  <si>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</si>
  <si>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</si>
  <si>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</si>
  <si>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</si>
  <si>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</si>
  <si>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</si>
  <si>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</si>
  <si>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</si>
  <si>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</si>
  <si>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</si>
  <si>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</si>
  <si>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</si>
  <si>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</si>
  <si>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</si>
  <si>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</si>
  <si>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</si>
  <si>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</si>
  <si>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</si>
  <si>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</si>
  <si>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</si>
  <si>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</si>
  <si>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</si>
  <si>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</si>
  <si>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</si>
  <si>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</si>
  <si>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</si>
  <si>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</si>
  <si>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</si>
  <si>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</si>
  <si>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</si>
  <si>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</si>
  <si>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</si>
  <si>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</si>
  <si>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</si>
  <si>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</si>
  <si>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</si>
  <si>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</si>
  <si>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</si>
  <si>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</si>
  <si>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</si>
  <si>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</si>
  <si>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</si>
  <si>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</si>
  <si>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</si>
  <si>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</si>
  <si>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</si>
  <si>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</si>
  <si>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</si>
  <si>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</si>
  <si>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</si>
  <si>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</si>
  <si>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</si>
  <si>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</si>
  <si>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</si>
  <si>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</si>
  <si>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</si>
  <si>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</si>
  <si>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</si>
  <si>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</si>
  <si>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</si>
  <si>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</si>
  <si>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</si>
  <si>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</si>
  <si>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</si>
  <si>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</si>
  <si>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</si>
  <si>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</si>
  <si>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</si>
  <si>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</si>
  <si>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</si>
  <si>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</si>
  <si>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</si>
  <si>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</si>
  <si>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</si>
  <si>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</si>
  <si>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</si>
  <si>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</si>
  <si>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</si>
  <si>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</si>
  <si>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</si>
  <si>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</si>
  <si>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</si>
  <si>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</si>
  <si>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</si>
  <si>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</si>
  <si>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</si>
  <si>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</si>
  <si>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</si>
  <si>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</si>
  <si>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</si>
  <si>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</si>
  <si>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</si>
  <si>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</si>
  <si>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</si>
  <si>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</si>
  <si>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</si>
  <si>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</si>
  <si>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</si>
  <si>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</si>
  <si>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</si>
  <si>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</si>
  <si>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</si>
  <si>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</si>
  <si>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</si>
  <si>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</si>
  <si>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</si>
  <si>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</si>
  <si>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</si>
  <si>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</si>
  <si>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</si>
  <si>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</si>
  <si>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</si>
  <si>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</si>
  <si>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</si>
  <si>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</si>
  <si>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</si>
  <si>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</si>
  <si>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</si>
  <si>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</si>
  <si>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</si>
  <si>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</si>
  <si>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</si>
  <si>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</si>
  <si>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</si>
  <si>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</si>
  <si>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</si>
  <si>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</si>
  <si>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</si>
  <si>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</si>
  <si>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</si>
  <si>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</si>
  <si>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</si>
  <si>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</si>
  <si>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</si>
  <si>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</si>
  <si>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</si>
  <si>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</si>
  <si>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</si>
  <si>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</si>
  <si>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</si>
  <si>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</si>
  <si>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</si>
  <si>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</si>
  <si>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</si>
  <si>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</si>
  <si>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</si>
  <si>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</si>
  <si>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</si>
  <si>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</si>
  <si>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</si>
  <si>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</si>
  <si>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</si>
  <si>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</si>
  <si>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</si>
  <si>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</si>
  <si>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</si>
  <si>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</si>
  <si>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</si>
  <si>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</si>
  <si>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</si>
  <si>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</si>
  <si>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</si>
  <si>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</si>
  <si>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</si>
  <si>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</si>
  <si>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</si>
  <si>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</si>
  <si>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</si>
  <si>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</si>
  <si>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</si>
  <si>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</si>
  <si>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</si>
  <si>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</si>
  <si>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</si>
  <si>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</si>
  <si>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</si>
  <si>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</si>
  <si>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</si>
  <si>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</si>
  <si>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</si>
  <si>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</si>
  <si>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</si>
  <si>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</si>
  <si>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</si>
  <si>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</si>
  <si>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</si>
  <si>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</si>
  <si>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</si>
  <si>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</si>
  <si>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</si>
  <si>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</si>
  <si>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</si>
  <si>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</si>
  <si>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</si>
  <si>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</si>
  <si>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</si>
  <si>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</si>
  <si>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</si>
  <si>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</si>
  <si>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</si>
  <si>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</si>
  <si>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</si>
  <si>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</si>
  <si>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</si>
  <si>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</si>
  <si>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</si>
  <si>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</si>
  <si>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</si>
  <si>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</si>
  <si>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</si>
  <si>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</si>
  <si>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</si>
  <si>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</si>
  <si>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</si>
  <si>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</si>
  <si>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</si>
  <si>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</si>
  <si>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</si>
  <si>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</si>
  <si>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</si>
  <si>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</si>
  <si>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</si>
  <si>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</si>
  <si>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</si>
  <si>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</si>
  <si>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</si>
  <si>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</si>
  <si>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</si>
  <si>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</si>
  <si>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</si>
  <si>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</si>
  <si>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</si>
  <si>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</si>
  <si>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</si>
  <si>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</si>
  <si>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</si>
  <si>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</si>
  <si>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</si>
  <si>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</si>
  <si>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</si>
  <si>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</si>
  <si>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</si>
  <si>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</si>
  <si>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</si>
  <si>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</si>
  <si>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</si>
  <si>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</si>
  <si>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</si>
  <si>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</si>
  <si>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</si>
  <si>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</si>
  <si>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</si>
  <si>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</si>
  <si>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</si>
  <si>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</si>
  <si>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</si>
  <si>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</si>
  <si>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</si>
  <si>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</si>
  <si>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</si>
  <si>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</si>
  <si>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</si>
  <si>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</si>
  <si>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</si>
  <si>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</si>
  <si>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</si>
  <si>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</si>
  <si>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</si>
  <si>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</si>
  <si>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</si>
  <si>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</si>
  <si>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</si>
  <si>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</si>
  <si>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</si>
  <si>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</si>
  <si>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</si>
  <si>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</si>
  <si>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</si>
  <si>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</si>
  <si>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</si>
  <si>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</si>
  <si>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</si>
  <si>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</si>
  <si>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</si>
  <si>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</si>
  <si>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</si>
  <si>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</si>
  <si>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</si>
  <si>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</si>
  <si>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</si>
  <si>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</si>
  <si>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</si>
  <si>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</si>
  <si>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</si>
  <si>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</si>
  <si>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</si>
  <si>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</si>
  <si>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</si>
  <si>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</si>
  <si>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</si>
  <si>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</si>
  <si>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</si>
  <si>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</si>
  <si>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</si>
  <si>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</si>
  <si>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</si>
  <si>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</si>
  <si>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</si>
  <si>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</si>
  <si>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</si>
  <si>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</si>
  <si>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</si>
  <si>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</si>
  <si>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</si>
  <si>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</si>
  <si>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</si>
  <si>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</si>
  <si>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</si>
  <si>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</si>
  <si>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</si>
  <si>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</si>
  <si>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</si>
  <si>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</si>
  <si>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</si>
  <si>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</si>
  <si>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</si>
  <si>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</si>
  <si>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</si>
  <si>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</si>
  <si>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</si>
  <si>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</si>
  <si>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</si>
  <si>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</si>
  <si>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</si>
  <si>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</si>
  <si>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</si>
  <si>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</si>
  <si>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</si>
  <si>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</si>
  <si>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</si>
  <si>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</si>
  <si>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</si>
  <si>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</si>
  <si>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</si>
  <si>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</si>
  <si>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</si>
  <si>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</si>
  <si>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</si>
  <si>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</si>
  <si>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</si>
  <si>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</si>
  <si>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</si>
  <si>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</si>
  <si>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</si>
  <si>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</si>
  <si>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</si>
  <si>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</si>
  <si>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</si>
  <si>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</si>
  <si>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</si>
  <si>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</si>
  <si>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</si>
  <si>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</si>
  <si>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</si>
  <si>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</si>
  <si>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</si>
  <si>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</si>
  <si>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</si>
  <si>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</si>
  <si>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</si>
  <si>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</si>
  <si>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</si>
  <si>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</si>
  <si>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</si>
  <si>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</si>
  <si>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</si>
  <si>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</si>
  <si>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</si>
  <si>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</si>
  <si>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</si>
  <si>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</si>
  <si>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</si>
  <si>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</si>
  <si>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</si>
  <si>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</si>
  <si>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</si>
  <si>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</si>
  <si>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</si>
  <si>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</si>
  <si>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</si>
  <si>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</si>
  <si>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</si>
  <si>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</si>
  <si>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</si>
  <si>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</si>
  <si>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</si>
  <si>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</si>
  <si>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</si>
  <si>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</si>
  <si>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</si>
  <si>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</si>
  <si>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</si>
  <si>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</si>
  <si>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</si>
  <si>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</si>
  <si>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</si>
  <si>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</si>
  <si>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</si>
  <si>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</si>
  <si>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</si>
  <si>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</si>
  <si>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</si>
  <si>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</si>
  <si>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</si>
  <si>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</si>
  <si>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</si>
  <si>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</si>
  <si>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</si>
  <si>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</si>
  <si>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</si>
  <si>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</si>
  <si>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</si>
  <si>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</si>
  <si>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</si>
  <si>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</si>
  <si>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</si>
  <si>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</si>
  <si>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</si>
  <si>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</si>
  <si>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</si>
  <si>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</si>
  <si>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</si>
  <si>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</si>
  <si>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</si>
  <si>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</si>
  <si>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</si>
  <si>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</si>
  <si>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</si>
  <si>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</si>
  <si>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</si>
  <si>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</si>
  <si>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</si>
  <si>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</si>
  <si>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</si>
  <si>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</si>
  <si>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</si>
  <si>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</si>
  <si>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</si>
  <si>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</si>
  <si>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</si>
  <si>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</si>
  <si>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</si>
  <si>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</si>
  <si>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</si>
  <si>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</si>
  <si>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</si>
  <si>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</si>
  <si>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</si>
  <si>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</si>
  <si>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</si>
  <si>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</si>
  <si>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</si>
  <si>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</si>
  <si>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</si>
  <si>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</si>
  <si>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</si>
  <si>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</si>
  <si>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</si>
  <si>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</si>
  <si>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</si>
  <si>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</si>
  <si>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</si>
  <si>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</si>
  <si>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</si>
  <si>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</si>
  <si>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</si>
  <si>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</si>
  <si>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</si>
  <si>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</si>
  <si>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</si>
  <si>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</si>
  <si>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</si>
  <si>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</si>
  <si>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</si>
  <si>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</si>
  <si>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</si>
  <si>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</si>
  <si>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</si>
  <si>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</si>
  <si>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</si>
  <si>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</si>
  <si>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</si>
  <si>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</si>
  <si>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</si>
  <si>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</si>
  <si>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</si>
  <si>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</si>
  <si>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</si>
  <si>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</si>
  <si>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</si>
  <si>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</si>
  <si>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</si>
  <si>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</si>
  <si>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</si>
  <si>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</si>
  <si>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</si>
  <si>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</si>
  <si>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</si>
  <si>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</si>
  <si>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</si>
  <si>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</si>
  <si>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</si>
  <si>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</si>
  <si>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</si>
  <si>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</si>
  <si>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</si>
  <si>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</si>
  <si>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</si>
  <si>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</si>
  <si>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</si>
  <si>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</si>
  <si>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</si>
  <si>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</si>
  <si>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</si>
  <si>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</si>
  <si>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</si>
  <si>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</si>
  <si>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</si>
  <si>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</si>
  <si>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</si>
  <si>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</si>
  <si>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</si>
  <si>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</si>
  <si>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</si>
  <si>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</si>
  <si>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</si>
  <si>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</si>
  <si>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</si>
  <si>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</si>
  <si>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</si>
  <si>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</si>
  <si>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</si>
  <si>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</si>
  <si>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</si>
  <si>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</si>
  <si>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</si>
  <si>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</si>
  <si>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</si>
  <si>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</si>
  <si>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</si>
  <si>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</si>
  <si>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</si>
  <si>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</si>
  <si>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</si>
  <si>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</si>
  <si>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</si>
  <si>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</si>
  <si>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</si>
  <si>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</si>
  <si>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</si>
  <si>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</si>
  <si>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</si>
  <si>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</si>
  <si>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</si>
  <si>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</si>
  <si>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</si>
  <si>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</si>
  <si>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</si>
  <si>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</si>
  <si>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</si>
  <si>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</si>
  <si>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</si>
  <si>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</si>
  <si>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</si>
  <si>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</si>
  <si>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</si>
  <si>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</si>
  <si>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</si>
  <si>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</si>
  <si>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</si>
  <si>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</si>
  <si>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</si>
  <si>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</si>
  <si>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</si>
  <si>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</si>
  <si>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</si>
  <si>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</si>
  <si>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</si>
  <si>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</si>
  <si>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</si>
  <si>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</si>
  <si>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</si>
  <si>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</si>
  <si>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</si>
  <si>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</si>
  <si>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</si>
  <si>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</si>
  <si>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</si>
  <si>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</si>
  <si>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</si>
  <si>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</si>
  <si>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</si>
  <si>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</si>
  <si>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</si>
  <si>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</si>
  <si>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</si>
  <si>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</si>
  <si>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</si>
  <si>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</si>
  <si>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</si>
  <si>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</si>
  <si>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</si>
  <si>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</si>
  <si>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</si>
  <si>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</si>
  <si>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</si>
  <si>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</si>
  <si>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</si>
  <si>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</si>
  <si>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</si>
  <si>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</si>
  <si>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</si>
  <si>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</si>
  <si>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</si>
  <si>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</si>
  <si>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</si>
  <si>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</si>
  <si>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</si>
  <si>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</si>
  <si>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</si>
  <si>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</si>
  <si>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</si>
  <si>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</si>
  <si>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</si>
  <si>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</si>
  <si>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</si>
  <si>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</si>
  <si>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</si>
  <si>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</si>
  <si>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</si>
  <si>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</si>
  <si>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</si>
  <si>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</si>
  <si>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</si>
  <si>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</si>
  <si>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</si>
  <si>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</si>
  <si>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</si>
  <si>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</si>
  <si>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</si>
  <si>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</si>
  <si>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</si>
  <si>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</si>
  <si>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</si>
  <si>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</si>
  <si>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</si>
  <si>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</si>
  <si>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</si>
  <si>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</si>
  <si>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</si>
  <si>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</si>
  <si>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</si>
  <si>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</si>
  <si>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</si>
  <si>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</si>
  <si>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</si>
  <si>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</si>
  <si>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</si>
  <si>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</si>
  <si>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</si>
  <si>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</si>
  <si>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</si>
  <si>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</si>
  <si>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</si>
  <si>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</si>
  <si>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</si>
  <si>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</si>
  <si>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</si>
  <si>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</si>
  <si>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</si>
  <si>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</si>
  <si>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</si>
  <si>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</si>
  <si>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</si>
  <si>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</si>
  <si>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</si>
  <si>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</si>
  <si>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</si>
  <si>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</si>
  <si>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</si>
  <si>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</si>
  <si>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</si>
  <si>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</si>
  <si>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</si>
  <si>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</si>
  <si>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</si>
  <si>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</si>
  <si>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</si>
  <si>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</si>
  <si>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</si>
  <si>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</si>
  <si>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</si>
  <si>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</si>
  <si>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</si>
  <si>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</si>
  <si>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</si>
  <si>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</si>
  <si>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</si>
  <si>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</si>
  <si>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</si>
  <si>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</si>
  <si>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</si>
  <si>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</si>
  <si>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</si>
  <si>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</si>
  <si>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</si>
  <si>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</si>
  <si>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</si>
  <si>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</si>
  <si>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</si>
  <si>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</si>
  <si>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</si>
  <si>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</si>
  <si>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</si>
  <si>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</si>
  <si>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</si>
  <si>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</si>
  <si>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</si>
  <si>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</si>
  <si>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</si>
  <si>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</si>
  <si>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</si>
  <si>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</si>
  <si>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</si>
  <si>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</si>
  <si>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</si>
  <si>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</si>
  <si>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</si>
  <si>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</si>
  <si>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</si>
  <si>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</si>
  <si>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</si>
  <si>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</si>
  <si>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</si>
  <si>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</si>
  <si>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</si>
  <si>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</si>
  <si>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</si>
  <si>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</si>
  <si>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</si>
  <si>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</si>
  <si>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</si>
  <si>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</si>
  <si>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</si>
  <si>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</si>
  <si>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</si>
  <si>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</si>
  <si>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</si>
  <si>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</si>
  <si>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</si>
  <si>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</si>
  <si>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</si>
  <si>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</si>
  <si>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</si>
  <si>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</si>
  <si>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</si>
  <si>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</si>
  <si>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</si>
  <si>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</si>
  <si>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</si>
  <si>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</si>
  <si>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</si>
  <si>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</si>
  <si>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</si>
  <si>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</si>
  <si>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</si>
  <si>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</si>
  <si>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</si>
  <si>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</si>
  <si>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</si>
  <si>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</si>
  <si>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</si>
  <si>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</si>
  <si>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</si>
  <si>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</si>
  <si>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</si>
  <si>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</si>
  <si>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</si>
  <si>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</si>
  <si>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</si>
  <si>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</si>
  <si>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</si>
  <si>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</si>
  <si>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</si>
  <si>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</si>
  <si>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</si>
  <si>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</si>
  <si>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</si>
  <si>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</si>
  <si>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</si>
  <si>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</si>
  <si>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</si>
  <si>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</si>
  <si>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</si>
  <si>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</si>
  <si>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</si>
  <si>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</si>
  <si>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</si>
  <si>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</si>
  <si>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</si>
  <si>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</si>
  <si>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</si>
  <si>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</si>
  <si>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</si>
  <si>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</si>
  <si>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</si>
  <si>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</si>
  <si>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</si>
  <si>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</si>
  <si>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</si>
  <si>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</si>
  <si>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</si>
  <si>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</si>
  <si>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</si>
  <si>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</si>
  <si>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</si>
  <si>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</si>
  <si>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</si>
  <si>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</si>
  <si>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</si>
  <si>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</si>
  <si>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</si>
  <si>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</si>
  <si>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</si>
  <si>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</si>
  <si>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</si>
  <si>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</si>
  <si>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</si>
  <si>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</si>
  <si>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</si>
  <si>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</si>
  <si>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</si>
  <si>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</si>
  <si>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</si>
  <si>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</si>
  <si>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</si>
  <si>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</si>
  <si>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</si>
  <si>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</si>
  <si>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</si>
  <si>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</si>
  <si>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</si>
  <si>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</si>
  <si>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</si>
  <si>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</si>
  <si>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</si>
  <si>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</si>
  <si>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</si>
  <si>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</si>
  <si>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</si>
  <si>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</si>
  <si>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</si>
  <si>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</si>
  <si>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</si>
  <si>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</si>
  <si>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</si>
  <si>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</si>
  <si>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</si>
  <si>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</si>
  <si>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</si>
  <si>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</si>
  <si>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</si>
  <si>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</si>
  <si>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</si>
  <si>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</si>
  <si>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</si>
  <si>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</si>
  <si>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</si>
  <si>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</si>
  <si>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</si>
  <si>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</si>
  <si>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</si>
  <si>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</si>
  <si>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</si>
  <si>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</si>
  <si>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</si>
  <si>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</si>
  <si>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</si>
  <si>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</si>
  <si>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</si>
  <si>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</si>
  <si>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</si>
  <si>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</si>
  <si>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</si>
  <si>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</si>
  <si>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</si>
  <si>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</si>
  <si>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</si>
  <si>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</si>
  <si>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</si>
  <si>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</si>
  <si>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</si>
  <si>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</si>
  <si>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</si>
  <si>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</si>
  <si>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</si>
  <si>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</si>
  <si>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</si>
  <si>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</si>
  <si>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</si>
  <si>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</si>
  <si>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</si>
  <si>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</si>
  <si>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</si>
  <si>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</si>
  <si>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</si>
  <si>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</si>
  <si>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</si>
  <si>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</si>
  <si>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</si>
  <si>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</si>
  <si>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</si>
  <si>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</si>
  <si>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</si>
  <si>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</si>
  <si>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</si>
  <si>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</si>
  <si>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</si>
  <si>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</si>
  <si>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</si>
  <si>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</si>
  <si>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</si>
  <si>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</si>
  <si>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</si>
  <si>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</si>
  <si>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</si>
  <si>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</si>
  <si>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</si>
  <si>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</si>
  <si>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</si>
  <si>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</si>
  <si>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</si>
  <si>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</si>
  <si>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</si>
  <si>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</si>
  <si>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</si>
  <si>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</si>
  <si>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</si>
  <si>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</si>
  <si>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</si>
  <si>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</si>
  <si>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</si>
  <si>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</si>
  <si>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</si>
  <si>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</si>
  <si>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</si>
  <si>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</si>
  <si>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</si>
  <si>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</si>
  <si>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</si>
  <si>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</si>
  <si>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</si>
  <si>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</si>
  <si>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</si>
  <si>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</si>
  <si>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</si>
  <si>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</si>
  <si>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</si>
  <si>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</si>
  <si>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</si>
  <si>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</si>
  <si>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</si>
  <si>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</si>
  <si>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</si>
  <si>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</si>
  <si>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</si>
  <si>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</si>
  <si>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</si>
  <si>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</si>
  <si>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</si>
  <si>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</si>
  <si>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</si>
  <si>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</si>
  <si>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</si>
  <si>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</si>
  <si>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</si>
  <si>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</si>
  <si>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</si>
  <si>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</si>
  <si>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</si>
  <si>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</si>
  <si>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</si>
  <si>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</si>
  <si>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</si>
  <si>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</si>
  <si>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</si>
  <si>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</si>
  <si>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</si>
  <si>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</si>
  <si>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</si>
  <si>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</si>
  <si>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</si>
  <si>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</si>
  <si>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</si>
  <si>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</si>
  <si>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</si>
  <si>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</si>
  <si>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</si>
  <si>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</si>
  <si>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</si>
  <si>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</si>
  <si>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</si>
  <si>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</si>
  <si>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</si>
  <si>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</si>
  <si>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</si>
  <si>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</si>
  <si>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</si>
  <si>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</si>
  <si>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</si>
  <si>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</si>
  <si>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</si>
  <si>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</si>
  <si>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</si>
  <si>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</si>
  <si>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</si>
  <si>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</si>
  <si>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</si>
  <si>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</si>
  <si>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</si>
  <si>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</si>
  <si>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</si>
  <si>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</si>
  <si>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</si>
  <si>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</si>
  <si>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</si>
  <si>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</si>
  <si>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</si>
  <si>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</si>
  <si>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</si>
  <si>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</si>
  <si>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</si>
  <si>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</si>
  <si>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</si>
  <si>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</si>
  <si>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</si>
  <si>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</si>
  <si>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</si>
  <si>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</si>
  <si>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</si>
  <si>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</si>
  <si>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</si>
  <si>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</si>
  <si>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</si>
  <si>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</si>
  <si>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</si>
  <si>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</si>
  <si>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</si>
  <si>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</si>
  <si>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</si>
  <si>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</si>
  <si>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</si>
  <si>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</si>
  <si>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</si>
  <si>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</si>
  <si>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</si>
  <si>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</si>
  <si>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</si>
  <si>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</si>
  <si>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</si>
  <si>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</si>
  <si>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</si>
  <si>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</si>
  <si>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</si>
  <si>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</si>
  <si>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</si>
  <si>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</si>
  <si>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</si>
  <si>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</si>
  <si>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</si>
  <si>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</si>
  <si>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</si>
  <si>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</si>
  <si>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</si>
  <si>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</si>
  <si>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</si>
  <si>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</si>
  <si>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</si>
  <si>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</si>
  <si>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</si>
  <si>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</si>
  <si>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</si>
  <si>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</si>
  <si>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</si>
  <si>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</si>
  <si>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</si>
  <si>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</si>
  <si>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</si>
  <si>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</si>
  <si>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</si>
  <si>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</si>
  <si>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</si>
  <si>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</si>
  <si>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</si>
  <si>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</si>
  <si>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</si>
  <si>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</si>
  <si>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</si>
  <si>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</si>
  <si>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</si>
  <si>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</si>
  <si>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</si>
  <si>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</si>
  <si>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</si>
  <si>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</si>
  <si>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</si>
  <si>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</si>
  <si>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</si>
  <si>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</si>
  <si>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</si>
  <si>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</si>
  <si>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</si>
  <si>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</si>
  <si>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</si>
  <si>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</si>
  <si>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</si>
  <si>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</si>
  <si>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</si>
  <si>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</si>
  <si>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</si>
  <si>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</si>
  <si>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</si>
  <si>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</si>
  <si>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</si>
  <si>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</si>
  <si>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</si>
  <si>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</si>
  <si>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</si>
  <si>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</si>
  <si>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</si>
  <si>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</si>
  <si>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</si>
  <si>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</si>
  <si>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</si>
  <si>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</si>
  <si>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</si>
  <si>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</si>
  <si>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</si>
  <si>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</si>
  <si>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</si>
  <si>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</si>
  <si>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</si>
  <si>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</si>
  <si>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</si>
  <si>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</si>
  <si>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</si>
  <si>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</si>
  <si>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</si>
  <si>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</si>
  <si>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</si>
  <si>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</si>
  <si>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</si>
  <si>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</si>
  <si>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</si>
  <si>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</si>
  <si>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</si>
  <si>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</si>
  <si>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</si>
  <si>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</si>
  <si>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</si>
  <si>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</si>
  <si>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</si>
  <si>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</si>
  <si>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</si>
  <si>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</si>
  <si>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</si>
  <si>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</si>
  <si>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</si>
  <si>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</si>
  <si>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</si>
  <si>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</si>
  <si>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</si>
  <si>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</si>
  <si>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</si>
  <si>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</si>
  <si>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</si>
  <si>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</si>
  <si>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</si>
  <si>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</si>
  <si>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</si>
  <si>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</si>
  <si>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</si>
  <si>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</si>
  <si>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</si>
  <si>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</si>
  <si>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</si>
  <si>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</si>
  <si>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</si>
  <si>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</si>
  <si>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</si>
  <si>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</si>
  <si>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</si>
  <si>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</si>
  <si>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</si>
  <si>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</si>
  <si>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</si>
  <si>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</si>
  <si>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</si>
  <si>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</si>
  <si>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</si>
  <si>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</si>
  <si>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</si>
  <si>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</si>
  <si>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</si>
  <si>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</si>
  <si>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</si>
  <si>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</si>
  <si>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</si>
  <si>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</si>
  <si>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</si>
  <si>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</si>
  <si>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</si>
  <si>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</si>
  <si>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</si>
  <si>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</si>
  <si>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</si>
  <si>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</si>
  <si>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</si>
  <si>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</si>
  <si>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</si>
  <si>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</si>
  <si>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</si>
  <si>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</si>
  <si>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</si>
  <si>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</si>
  <si>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</si>
  <si>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</si>
  <si>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</si>
  <si>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</si>
  <si>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</si>
  <si>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</si>
  <si>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</si>
  <si>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</si>
  <si>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</si>
  <si>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</si>
  <si>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</si>
  <si>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</si>
  <si>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</si>
  <si>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</si>
  <si>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</si>
  <si>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</si>
  <si>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</si>
  <si>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</si>
  <si>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</si>
  <si>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</si>
  <si>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</si>
  <si>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</si>
  <si>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</si>
  <si>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</si>
  <si>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</si>
  <si>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</si>
  <si>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</si>
  <si>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</si>
  <si>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</si>
  <si>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</si>
  <si>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</si>
  <si>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</si>
  <si>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</si>
  <si>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</si>
  <si>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</si>
  <si>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</si>
  <si>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</si>
  <si>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</si>
  <si>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</si>
  <si>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</si>
  <si>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</si>
  <si>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</si>
  <si>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</si>
  <si>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</si>
  <si>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</si>
  <si>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</si>
  <si>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</si>
  <si>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</si>
  <si>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</si>
  <si>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</si>
  <si>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</si>
  <si>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</si>
  <si>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</si>
  <si>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</si>
  <si>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</si>
  <si>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</si>
  <si>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</si>
  <si>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</si>
  <si>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</si>
  <si>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</si>
  <si>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</si>
  <si>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</si>
  <si>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</si>
  <si>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</si>
  <si>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</si>
  <si>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</si>
  <si>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</si>
  <si>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</si>
  <si>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</si>
  <si>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</si>
  <si>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</si>
  <si>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</si>
  <si>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</si>
  <si>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</si>
  <si>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</si>
  <si>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</si>
  <si>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</si>
  <si>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</si>
  <si>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</si>
  <si>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</si>
  <si>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</si>
  <si>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</si>
  <si>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</si>
  <si>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</si>
  <si>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</si>
  <si>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</si>
  <si>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</si>
  <si>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</si>
  <si>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</si>
  <si>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</si>
  <si>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</si>
  <si>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</si>
  <si>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</si>
  <si>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</si>
  <si>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</si>
  <si>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</si>
  <si>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</si>
  <si>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</si>
  <si>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</si>
  <si>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</si>
  <si>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</si>
  <si>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</si>
  <si>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</si>
  <si>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</si>
  <si>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</si>
  <si>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</si>
  <si>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</si>
  <si>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</si>
  <si>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</si>
  <si>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</si>
  <si>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</si>
  <si>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</si>
  <si>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</si>
  <si>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</si>
  <si>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</si>
  <si>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</si>
  <si>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</si>
  <si>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</si>
  <si>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</si>
  <si>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</si>
  <si>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</si>
  <si>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</si>
  <si>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</si>
  <si>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</si>
  <si>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</si>
  <si>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</si>
  <si>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</si>
  <si>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</si>
  <si>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</si>
  <si>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</si>
  <si>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</si>
  <si>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</si>
  <si>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</si>
  <si>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</si>
  <si>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</si>
  <si>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</si>
  <si>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</si>
  <si>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</si>
  <si>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</si>
  <si>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</si>
  <si>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</si>
  <si>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</si>
  <si>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</si>
  <si>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</si>
  <si>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</si>
  <si>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</si>
  <si>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</si>
  <si>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</si>
  <si>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</si>
  <si>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</si>
  <si>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</si>
  <si>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</si>
  <si>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</si>
  <si>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</si>
  <si>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</si>
  <si>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</si>
  <si>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</si>
  <si>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</si>
  <si>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</si>
  <si>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</si>
  <si>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</si>
  <si>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</si>
  <si>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</si>
  <si>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</si>
  <si>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</si>
  <si>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</si>
  <si>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</si>
  <si>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</si>
  <si>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</si>
  <si>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</si>
  <si>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</si>
  <si>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</si>
  <si>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</si>
  <si>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</si>
  <si>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</si>
  <si>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</si>
  <si>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</si>
  <si>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</si>
  <si>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</si>
  <si>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</si>
  <si>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</si>
  <si>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</si>
  <si>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</si>
  <si>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</si>
  <si>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</si>
  <si>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</si>
  <si>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</si>
  <si>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</si>
  <si>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</si>
  <si>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</si>
  <si>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</si>
  <si>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</si>
  <si>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</si>
  <si>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</si>
  <si>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</si>
  <si>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</si>
  <si>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</si>
  <si>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</si>
  <si>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</si>
  <si>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</si>
  <si>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</si>
  <si>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</si>
  <si>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</si>
  <si>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</si>
  <si>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</si>
  <si>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</si>
  <si>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</si>
  <si>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</si>
  <si>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</si>
  <si>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</si>
  <si>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</si>
  <si>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</si>
  <si>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</si>
  <si>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</si>
  <si>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</si>
  <si>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</si>
  <si>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</si>
  <si>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</si>
  <si>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</si>
  <si>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</si>
  <si>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</si>
  <si>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</si>
  <si>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</si>
  <si>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</si>
  <si>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</si>
  <si>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</si>
  <si>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</si>
  <si>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</si>
  <si>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</si>
  <si>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</si>
  <si>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</si>
  <si>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</si>
  <si>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</si>
  <si>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</si>
  <si>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</si>
  <si>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</si>
  <si>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</si>
  <si>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</si>
  <si>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</si>
  <si>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</si>
  <si>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</si>
  <si>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</si>
  <si>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</si>
  <si>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</si>
  <si>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</si>
  <si>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</si>
  <si>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</si>
  <si>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</si>
  <si>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</si>
  <si>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</si>
  <si>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</si>
  <si>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</si>
  <si>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</si>
  <si>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</si>
  <si>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</si>
  <si>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</si>
  <si>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</si>
  <si>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</si>
  <si>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</si>
  <si>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</si>
  <si>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</si>
  <si>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</si>
  <si>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</si>
  <si>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</si>
  <si>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</si>
  <si>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</si>
  <si>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</si>
  <si>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</si>
  <si>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</si>
  <si>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</si>
  <si>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</si>
  <si>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</si>
  <si>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</si>
  <si>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</si>
  <si>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</si>
  <si>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</si>
  <si>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</si>
  <si>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</si>
  <si>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</si>
  <si>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</si>
  <si>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</si>
  <si>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</si>
  <si>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</si>
  <si>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</si>
  <si>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</si>
  <si>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</si>
  <si>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</si>
  <si>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</si>
  <si>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</si>
  <si>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</si>
  <si>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</si>
  <si>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</si>
  <si>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</si>
  <si>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</si>
  <si>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</si>
  <si>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</si>
  <si>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</si>
  <si>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</si>
  <si>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</si>
  <si>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</si>
  <si>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</si>
  <si>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</si>
  <si>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</si>
  <si>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</si>
  <si>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</si>
  <si>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</si>
  <si>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</si>
  <si>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</si>
  <si>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</si>
  <si>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</si>
  <si>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</si>
  <si>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</si>
  <si>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</si>
  <si>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</si>
  <si>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</si>
  <si>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</si>
  <si>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</si>
  <si>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</si>
  <si>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</si>
  <si>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</si>
  <si>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</si>
  <si>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</si>
  <si>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</si>
  <si>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</si>
  <si>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</si>
  <si>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</si>
  <si>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</si>
  <si>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</si>
  <si>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</si>
  <si>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</si>
  <si>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</si>
  <si>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</si>
  <si>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</si>
  <si>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</si>
  <si>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</si>
  <si>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</si>
  <si>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</si>
  <si>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</si>
  <si>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</si>
  <si>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</si>
  <si>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</si>
  <si>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</si>
  <si>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</si>
  <si>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</si>
  <si>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</si>
  <si>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</si>
  <si>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</si>
  <si>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</si>
  <si>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</si>
  <si>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</si>
  <si>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</si>
  <si>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</si>
  <si>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</si>
  <si>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</si>
  <si>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</si>
  <si>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</si>
  <si>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</si>
  <si>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</si>
  <si>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</si>
  <si>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</si>
  <si>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</si>
  <si>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</si>
  <si>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</si>
  <si>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</si>
  <si>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</si>
  <si>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</si>
  <si>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</si>
  <si>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</si>
  <si>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</si>
  <si>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</si>
  <si>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</si>
  <si>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</si>
  <si>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</si>
  <si>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</si>
  <si>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</si>
  <si>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</si>
  <si>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</si>
  <si>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</si>
  <si>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</si>
  <si>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</si>
  <si>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</si>
  <si>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</si>
  <si>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</si>
  <si>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</si>
  <si>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</si>
  <si>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</si>
  <si>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</si>
  <si>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</si>
  <si>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</si>
  <si>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</si>
  <si>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</si>
  <si>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</si>
  <si>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</si>
  <si>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</si>
  <si>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</si>
  <si>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</si>
  <si>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</si>
  <si>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</si>
  <si>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</si>
  <si>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</si>
  <si>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</si>
  <si>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</si>
  <si>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</si>
  <si>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</si>
  <si>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</si>
  <si>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</si>
  <si>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</si>
  <si>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</si>
  <si>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</si>
  <si>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</si>
  <si>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</si>
  <si>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</si>
  <si>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</si>
  <si>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</si>
  <si>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</si>
  <si>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</si>
  <si>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</si>
  <si>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</si>
  <si>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</si>
  <si>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</si>
  <si>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</si>
  <si>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</si>
  <si>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</si>
  <si>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</si>
  <si>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</si>
  <si>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</si>
  <si>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</si>
  <si>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</si>
  <si>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</si>
  <si>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</si>
  <si>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</si>
  <si>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</si>
  <si>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</si>
  <si>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</si>
  <si>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</si>
  <si>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</si>
  <si>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</si>
  <si>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</si>
  <si>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</si>
  <si>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</si>
  <si>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</si>
  <si>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</si>
  <si>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</si>
  <si>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</si>
  <si>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</si>
  <si>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</si>
  <si>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</si>
  <si>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</si>
  <si>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</si>
  <si>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</si>
  <si>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</si>
  <si>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</si>
  <si>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</si>
  <si>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</si>
  <si>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</si>
  <si>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</si>
  <si>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</si>
  <si>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</si>
  <si>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</si>
  <si>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</si>
  <si>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</si>
  <si>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</si>
  <si>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</si>
  <si>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</si>
  <si>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</si>
  <si>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</si>
  <si>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</si>
  <si>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</si>
  <si>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</si>
  <si>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</si>
  <si>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</si>
  <si>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</si>
  <si>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</si>
  <si>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</si>
  <si>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</si>
  <si>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</si>
  <si>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</si>
  <si>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</si>
  <si>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</si>
  <si>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</si>
  <si>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</si>
  <si>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</si>
  <si>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</si>
  <si>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</si>
  <si>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</si>
  <si>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</si>
  <si>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</si>
  <si>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</si>
  <si>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</si>
  <si>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</si>
  <si>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</si>
  <si>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</si>
  <si>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</si>
  <si>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</si>
  <si>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</si>
  <si>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</si>
  <si>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</si>
  <si>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</si>
  <si>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</si>
  <si>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</si>
  <si>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</si>
  <si>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</si>
  <si>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</si>
  <si>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</si>
  <si>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</si>
  <si>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</si>
  <si>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</si>
  <si>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</si>
  <si>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</si>
  <si>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</si>
  <si>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</si>
  <si>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</si>
  <si>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</si>
  <si>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</si>
  <si>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</si>
  <si>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</si>
  <si>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</si>
  <si>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</si>
  <si>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</si>
  <si>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</si>
  <si>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</si>
  <si>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</si>
  <si>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</si>
  <si>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</si>
  <si>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</si>
  <si>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</si>
  <si>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</si>
  <si>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</si>
  <si>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</si>
  <si>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</si>
  <si>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</si>
  <si>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</si>
  <si>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</si>
  <si>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</si>
  <si>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</si>
  <si>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</si>
  <si>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</si>
  <si>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</si>
  <si>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</si>
  <si>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</si>
  <si>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</si>
  <si>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</si>
  <si>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</si>
  <si>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</si>
  <si>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</si>
  <si>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</si>
  <si>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</si>
  <si>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</si>
  <si>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</si>
  <si>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</si>
  <si>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</si>
  <si>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</si>
  <si>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</si>
  <si>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</si>
  <si>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</si>
  <si>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</si>
  <si>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</si>
  <si>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</si>
  <si>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</si>
  <si>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</si>
  <si>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</si>
  <si>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</si>
  <si>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</si>
  <si>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</si>
  <si>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</si>
  <si>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</si>
  <si>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</si>
  <si>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</si>
  <si>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</si>
  <si>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</si>
  <si>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</si>
  <si>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</si>
  <si>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</si>
  <si>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</si>
  <si>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</si>
  <si>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</si>
  <si>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</si>
  <si>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</si>
  <si>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</si>
  <si>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</si>
  <si>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</si>
  <si>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</si>
  <si>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</si>
  <si>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</si>
  <si>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</si>
  <si>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</si>
  <si>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</si>
  <si>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</si>
  <si>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</si>
  <si>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</si>
  <si>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</si>
  <si>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</si>
  <si>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</si>
  <si>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</si>
  <si>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</si>
  <si>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</si>
  <si>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</si>
  <si>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</si>
  <si>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</si>
  <si>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</si>
  <si>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</si>
  <si>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</si>
  <si>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</si>
  <si>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</si>
  <si>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</si>
  <si>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</si>
  <si>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</si>
  <si>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</si>
  <si>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</si>
  <si>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</si>
  <si>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</si>
  <si>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</si>
  <si>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</si>
  <si>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</si>
  <si>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</si>
  <si>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</si>
  <si>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</si>
  <si>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</si>
  <si>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</si>
  <si>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</si>
  <si>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</si>
  <si>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</si>
  <si>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</si>
  <si>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</si>
  <si>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</si>
  <si>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</si>
  <si>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</si>
  <si>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</si>
  <si>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</si>
  <si>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</si>
  <si>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</si>
  <si>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</si>
  <si>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</si>
  <si>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</si>
  <si>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</si>
  <si>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</si>
  <si>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</si>
  <si>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</si>
  <si>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</si>
  <si>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</si>
  <si>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</si>
  <si>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</si>
  <si>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</si>
  <si>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</si>
  <si>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</si>
  <si>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</si>
  <si>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</si>
  <si>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</si>
  <si>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</si>
  <si>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</si>
  <si>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</si>
  <si>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</si>
  <si>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</si>
  <si>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</si>
  <si>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</si>
  <si>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</si>
  <si>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</si>
  <si>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</si>
  <si>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</si>
  <si>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</si>
  <si>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</si>
  <si>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</si>
  <si>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</si>
  <si>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</si>
  <si>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</si>
  <si>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</si>
  <si>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</si>
  <si>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</si>
  <si>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</si>
  <si>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</si>
  <si>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</si>
  <si>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</si>
  <si>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</si>
  <si>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</si>
  <si>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</si>
  <si>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</si>
  <si>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</si>
  <si>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</si>
  <si>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</si>
  <si>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</si>
  <si>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</si>
  <si>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</si>
  <si>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</si>
  <si>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</si>
  <si>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</si>
  <si>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</si>
  <si>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</si>
  <si>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</si>
  <si>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</si>
  <si>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</si>
  <si>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</si>
  <si>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</si>
  <si>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</si>
  <si>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</si>
  <si>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</si>
  <si>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</si>
  <si>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</si>
  <si>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</si>
  <si>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</si>
  <si>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</si>
  <si>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</si>
  <si>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</si>
  <si>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</si>
  <si>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</si>
  <si>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</si>
  <si>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</si>
  <si>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</si>
  <si>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</si>
  <si>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</si>
  <si>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</si>
  <si>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</si>
  <si>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</si>
  <si>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</si>
  <si>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</si>
  <si>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</si>
  <si>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</si>
  <si>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</si>
  <si>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</si>
  <si>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</si>
  <si>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</si>
  <si>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</si>
  <si>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</si>
  <si>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</si>
  <si>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</si>
  <si>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</si>
  <si>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</si>
  <si>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</si>
  <si>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</si>
  <si>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</si>
  <si>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</si>
  <si>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</si>
  <si>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</si>
  <si>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</si>
  <si>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</si>
  <si>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</si>
  <si>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</si>
  <si>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</si>
  <si>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</si>
  <si>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</si>
  <si>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</si>
  <si>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</si>
  <si>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</si>
  <si>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</si>
  <si>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</si>
  <si>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</si>
  <si>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</si>
  <si>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</si>
  <si>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</si>
  <si>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</si>
  <si>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</si>
  <si>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</si>
  <si>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</si>
  <si>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</si>
  <si>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</si>
  <si>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</si>
  <si>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</si>
  <si>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</si>
  <si>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</si>
  <si>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</si>
  <si>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</si>
  <si>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</si>
  <si>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</si>
  <si>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</si>
  <si>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</si>
  <si>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</si>
  <si>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</si>
  <si>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</si>
  <si>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</si>
  <si>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</si>
  <si>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</si>
  <si>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</si>
  <si>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</si>
  <si>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</si>
  <si>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</si>
  <si>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</si>
  <si>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</si>
  <si>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</si>
  <si>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</si>
  <si>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</si>
  <si>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</si>
  <si>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</si>
  <si>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</si>
  <si>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</si>
  <si>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</si>
  <si>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</si>
  <si>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</si>
  <si>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</si>
  <si>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</si>
  <si>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</si>
  <si>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</si>
  <si>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</si>
  <si>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</si>
  <si>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</si>
  <si>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</si>
  <si>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</si>
  <si>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</si>
  <si>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</si>
  <si>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</si>
  <si>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</si>
  <si>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</si>
  <si>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</si>
  <si>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</si>
  <si>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</si>
  <si>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</si>
  <si>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</si>
  <si>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</si>
  <si>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</si>
  <si>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</si>
  <si>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</si>
  <si>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</si>
  <si>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</si>
  <si>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</si>
  <si>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</si>
  <si>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</si>
  <si>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</si>
  <si>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</si>
  <si>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</si>
  <si>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</si>
  <si>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</si>
  <si>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</si>
  <si>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</si>
  <si>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</si>
  <si>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</si>
  <si>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</si>
  <si>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</si>
  <si>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</si>
  <si>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</si>
  <si>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</si>
  <si>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</si>
  <si>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</si>
  <si>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</si>
  <si>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</si>
  <si>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</si>
  <si>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</si>
  <si>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</si>
  <si>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</si>
  <si>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</si>
  <si>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</si>
  <si>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</si>
  <si>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</si>
  <si>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</si>
  <si>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</si>
  <si>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</si>
  <si>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</si>
  <si>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</si>
  <si>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</si>
  <si>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</si>
  <si>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</si>
  <si>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</si>
  <si>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</si>
  <si>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</si>
  <si>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</si>
  <si>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</si>
  <si>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</si>
  <si>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</si>
  <si>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</si>
  <si>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</si>
  <si>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</si>
  <si>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</si>
  <si>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</si>
  <si>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</si>
  <si>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</si>
  <si>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</si>
  <si>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</si>
  <si>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</si>
  <si>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</si>
  <si>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</si>
  <si>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</si>
  <si>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</si>
  <si>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</si>
  <si>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</si>
  <si>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</si>
  <si>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</si>
  <si>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</si>
  <si>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</si>
  <si>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</si>
  <si>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</si>
  <si>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</si>
  <si>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</si>
  <si>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</si>
  <si>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</si>
  <si>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</si>
  <si>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</si>
  <si>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</si>
  <si>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</si>
  <si>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</si>
  <si>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</si>
  <si>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</si>
  <si>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</si>
  <si>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</si>
  <si>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</si>
  <si>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</si>
  <si>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</si>
  <si>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</si>
  <si>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</si>
  <si>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</si>
  <si>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</si>
  <si>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</si>
  <si>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</si>
  <si>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</si>
  <si>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</si>
  <si>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</si>
  <si>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</si>
  <si>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</si>
  <si>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</si>
  <si>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</si>
  <si>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</si>
  <si>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</si>
  <si>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</si>
  <si>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</si>
  <si>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</si>
  <si>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</si>
  <si>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</si>
  <si>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</si>
  <si>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</si>
  <si>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</si>
  <si>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</si>
  <si>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</si>
  <si>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</si>
  <si>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</si>
  <si>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</si>
  <si>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</si>
  <si>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</si>
  <si>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</si>
  <si>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</si>
  <si>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</si>
  <si>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</si>
  <si>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</si>
  <si>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</si>
  <si>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</si>
  <si>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</si>
  <si>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</si>
  <si>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</si>
  <si>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</si>
  <si>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</si>
  <si>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</si>
  <si>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</si>
  <si>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</si>
  <si>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</si>
  <si>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</si>
  <si>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</si>
  <si>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</si>
  <si>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</si>
  <si>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</si>
  <si>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</si>
  <si>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</si>
  <si>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</si>
  <si>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</si>
  <si>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</si>
  <si>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</si>
  <si>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</si>
  <si>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</si>
  <si>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</si>
  <si>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</si>
  <si>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</si>
  <si>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</si>
  <si>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</si>
  <si>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</si>
  <si>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</si>
  <si>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</si>
  <si>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</si>
  <si>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</si>
  <si>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</si>
  <si>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</si>
  <si>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</si>
  <si>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</si>
  <si>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</si>
  <si>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</si>
  <si>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</si>
  <si>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</si>
  <si>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</si>
  <si>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</si>
  <si>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</si>
  <si>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</si>
  <si>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</si>
  <si>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</si>
  <si>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</si>
  <si>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</si>
  <si>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</si>
  <si>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</si>
  <si>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</si>
  <si>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</si>
  <si>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</si>
  <si>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</si>
  <si>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</si>
  <si>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</si>
  <si>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</si>
  <si>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</si>
  <si>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</si>
  <si>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</si>
  <si>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</si>
  <si>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</si>
  <si>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</si>
  <si>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</si>
  <si>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</si>
  <si>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</si>
  <si>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</si>
  <si>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</si>
  <si>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</si>
  <si>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</si>
  <si>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</si>
  <si>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</si>
  <si>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</si>
  <si>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</si>
  <si>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</si>
  <si>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</si>
  <si>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</si>
  <si>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</si>
  <si>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</si>
  <si>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</si>
  <si>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</si>
  <si>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</si>
  <si>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</si>
  <si>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</si>
  <si>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</si>
  <si>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</si>
  <si>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</si>
  <si>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</si>
  <si>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</si>
  <si>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</si>
  <si>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</si>
  <si>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</si>
  <si>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</si>
  <si>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</si>
  <si>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</si>
  <si>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</si>
  <si>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</si>
  <si>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</si>
  <si>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</si>
  <si>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</si>
  <si>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</si>
  <si>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</si>
  <si>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</si>
  <si>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</si>
  <si>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</si>
  <si>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</si>
  <si>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</si>
  <si>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</si>
  <si>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</si>
  <si>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</si>
  <si>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</si>
  <si>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</si>
  <si>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</si>
  <si>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</si>
  <si>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</si>
  <si>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</si>
  <si>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</si>
  <si>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</si>
  <si>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</si>
  <si>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</si>
  <si>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</si>
  <si>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</si>
  <si>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</si>
  <si>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</si>
  <si>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</si>
  <si>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</si>
  <si>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</si>
  <si>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</si>
  <si>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</si>
  <si>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</si>
  <si>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</si>
  <si>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</si>
  <si>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</si>
  <si>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</si>
  <si>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</si>
  <si>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</si>
  <si>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</si>
  <si>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</si>
  <si>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</si>
  <si>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</si>
  <si>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</si>
  <si>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</si>
  <si>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</si>
  <si>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</si>
  <si>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</si>
  <si>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</si>
  <si>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</si>
  <si>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</si>
  <si>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</si>
  <si>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</si>
  <si>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</si>
  <si>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</si>
  <si>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</si>
  <si>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</si>
  <si>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</si>
  <si>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</si>
  <si>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</si>
  <si>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</si>
  <si>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</si>
  <si>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</si>
  <si>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</si>
  <si>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</si>
  <si>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</si>
  <si>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</si>
  <si>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</si>
  <si>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</si>
  <si>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</si>
  <si>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</si>
  <si>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</si>
  <si>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</si>
  <si>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</si>
  <si>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</si>
  <si>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</si>
  <si>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</si>
  <si>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</si>
  <si>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</si>
  <si>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</si>
  <si>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</si>
  <si>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</si>
  <si>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</si>
  <si>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</si>
  <si>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</si>
  <si>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</si>
  <si>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</si>
  <si>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</si>
  <si>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</si>
  <si>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</si>
  <si>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</si>
  <si>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</si>
  <si>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</si>
  <si>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</si>
  <si>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</si>
  <si>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</si>
  <si>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</si>
  <si>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</si>
  <si>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</si>
  <si>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</si>
  <si>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</si>
  <si>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</si>
  <si>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</si>
  <si>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</si>
  <si>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</si>
  <si>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</si>
  <si>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</si>
  <si>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</si>
  <si>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</si>
  <si>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</si>
  <si>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</si>
  <si>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</si>
  <si>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</si>
  <si>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</si>
  <si>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</si>
  <si>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</si>
  <si>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</si>
  <si>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</si>
  <si>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</si>
  <si>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</si>
  <si>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</si>
  <si>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</si>
  <si>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</si>
  <si>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</si>
  <si>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</si>
  <si>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</si>
  <si>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</si>
  <si>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</si>
  <si>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</si>
  <si>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</si>
  <si>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</si>
  <si>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</si>
  <si>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</si>
  <si>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</si>
  <si>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</si>
  <si>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</si>
  <si>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</si>
  <si>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</si>
  <si>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</si>
  <si>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</si>
  <si>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</si>
  <si>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</si>
  <si>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</si>
  <si>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</si>
  <si>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</si>
  <si>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</si>
  <si>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</si>
  <si>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</si>
  <si>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</si>
  <si>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</si>
  <si>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</si>
  <si>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</si>
  <si>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</si>
  <si>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</si>
  <si>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</si>
  <si>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</si>
  <si>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</si>
  <si>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</si>
  <si>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</si>
  <si>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</si>
  <si>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</si>
  <si>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</si>
  <si>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</si>
  <si>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</si>
  <si>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</si>
  <si>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</si>
  <si>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</si>
  <si>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</si>
  <si>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</si>
  <si>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</si>
  <si>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</si>
  <si>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</si>
  <si>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</si>
  <si>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</si>
  <si>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</si>
  <si>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</si>
  <si>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</si>
  <si>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</si>
  <si>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</si>
  <si>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</si>
  <si>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</si>
  <si>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</si>
  <si>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</si>
  <si>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</si>
  <si>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</si>
  <si>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</si>
  <si>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</si>
  <si>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</si>
  <si>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</si>
  <si>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</si>
  <si>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</si>
  <si>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</si>
  <si>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</si>
  <si>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</si>
  <si>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</si>
  <si>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</si>
  <si>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</si>
  <si>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</si>
  <si>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</si>
  <si>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</si>
  <si>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</si>
  <si>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</si>
  <si>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</si>
  <si>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</si>
  <si>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</si>
  <si>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</si>
  <si>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</si>
  <si>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</si>
  <si>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</si>
  <si>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</si>
  <si>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</si>
  <si>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</si>
  <si>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</si>
  <si>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</si>
  <si>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</si>
  <si>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</si>
  <si>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</si>
  <si>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</si>
  <si>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</si>
  <si>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</si>
  <si>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</si>
  <si>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</si>
  <si>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</si>
  <si>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</si>
  <si>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</si>
  <si>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</si>
  <si>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</si>
  <si>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</si>
  <si>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</si>
  <si>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</si>
  <si>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</si>
  <si>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</si>
  <si>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</si>
  <si>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</si>
  <si>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</si>
  <si>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</si>
  <si>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</si>
  <si>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</si>
  <si>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</si>
  <si>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</si>
  <si>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</si>
  <si>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</si>
  <si>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</si>
  <si>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</si>
  <si>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</si>
  <si>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</si>
  <si>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</si>
  <si>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</si>
  <si>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</si>
  <si>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</si>
  <si>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</si>
  <si>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</si>
  <si>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</si>
  <si>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</si>
  <si>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</si>
  <si>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</si>
  <si>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</si>
  <si>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</si>
  <si>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</si>
  <si>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</si>
  <si>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</si>
  <si>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</si>
  <si>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</si>
  <si>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</si>
  <si>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</si>
  <si>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</si>
  <si>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</si>
  <si>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</si>
  <si>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</si>
  <si>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</si>
  <si>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</si>
  <si>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</si>
  <si>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</si>
  <si>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</si>
  <si>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</si>
  <si>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</si>
  <si>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</si>
  <si>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</si>
  <si>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</si>
  <si>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</si>
  <si>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</si>
  <si>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</si>
  <si>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</si>
  <si>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</si>
  <si>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</si>
  <si>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</si>
  <si>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</si>
  <si>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</si>
  <si>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</si>
  <si>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</si>
  <si>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</si>
  <si>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</si>
  <si>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</si>
  <si>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</si>
  <si>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</si>
  <si>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</si>
  <si>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</si>
  <si>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</si>
  <si>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</si>
  <si>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</si>
  <si>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</si>
  <si>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</si>
  <si>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</si>
  <si>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</si>
  <si>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</si>
  <si>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</si>
  <si>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</si>
  <si>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</si>
  <si>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</si>
  <si>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</si>
  <si>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</si>
  <si>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</si>
  <si>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</si>
  <si>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</si>
  <si>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</si>
  <si>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</si>
  <si>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</si>
  <si>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</si>
  <si>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</si>
  <si>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</si>
  <si>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</si>
  <si>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</si>
  <si>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</si>
  <si>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</si>
  <si>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</si>
  <si>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</si>
  <si>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</si>
  <si>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</si>
  <si>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</si>
  <si>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</si>
  <si>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</si>
  <si>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</si>
  <si>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</si>
  <si>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</si>
  <si>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</si>
  <si>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</si>
  <si>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</si>
  <si>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</si>
  <si>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</si>
  <si>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</si>
  <si>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</si>
  <si>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</si>
  <si>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</si>
  <si>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</si>
  <si>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</si>
  <si>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</si>
  <si>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</si>
  <si>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</si>
  <si>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</si>
  <si>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</si>
  <si>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</si>
  <si>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</si>
  <si>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</si>
  <si>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</si>
  <si>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</si>
  <si>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</si>
  <si>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</si>
  <si>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</si>
  <si>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</si>
  <si>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</si>
  <si>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</si>
  <si>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</si>
  <si>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</si>
  <si>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</si>
  <si>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</si>
  <si>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</si>
  <si>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</si>
  <si>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</si>
  <si>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</si>
  <si>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</si>
  <si>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</si>
  <si>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</si>
  <si>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</si>
  <si>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</si>
  <si>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</si>
  <si>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</si>
  <si>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</si>
  <si>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</si>
  <si>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</si>
  <si>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</si>
  <si>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</si>
  <si>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</si>
  <si>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</si>
  <si>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</si>
  <si>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</si>
  <si>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</si>
  <si>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</si>
  <si>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</si>
  <si>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</si>
  <si>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</si>
  <si>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</si>
  <si>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</si>
  <si>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</si>
  <si>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</si>
  <si>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</si>
  <si>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</si>
  <si>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</si>
  <si>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</si>
  <si>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</si>
  <si>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</si>
  <si>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</si>
  <si>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</si>
  <si>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</si>
  <si>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</si>
  <si>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</si>
  <si>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</si>
  <si>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</si>
  <si>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</si>
  <si>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</si>
  <si>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</si>
  <si>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</si>
  <si>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</si>
  <si>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</si>
  <si>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</si>
  <si>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</si>
  <si>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</si>
  <si>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</si>
  <si>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</si>
  <si>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</si>
  <si>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</si>
  <si>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</si>
  <si>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</si>
  <si>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</si>
  <si>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</si>
  <si>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</si>
  <si>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</si>
  <si>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</si>
  <si>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</si>
  <si>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</si>
  <si>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</si>
  <si>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</si>
  <si>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</si>
  <si>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</si>
  <si>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</si>
  <si>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</si>
  <si>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</si>
  <si>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</si>
  <si>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</si>
  <si>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</si>
  <si>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</si>
  <si>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</si>
  <si>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</si>
  <si>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</si>
  <si>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</si>
  <si>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</si>
  <si>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</si>
  <si>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</si>
  <si>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</si>
  <si>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</si>
  <si>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</si>
  <si>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</si>
  <si>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</si>
  <si>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</si>
  <si>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</si>
  <si>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</si>
  <si>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</si>
  <si>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</si>
  <si>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</si>
  <si>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</si>
  <si>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</si>
  <si>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</si>
  <si>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</si>
  <si>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</si>
  <si>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</si>
  <si>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</si>
  <si>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</si>
  <si>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</si>
  <si>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</si>
  <si>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</si>
  <si>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</si>
  <si>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</si>
  <si>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</si>
  <si>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</si>
  <si>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</si>
  <si>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</si>
  <si>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</si>
  <si>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</si>
  <si>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</si>
  <si>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</si>
  <si>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</si>
  <si>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</si>
  <si>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</si>
  <si>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</si>
  <si>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</si>
  <si>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</si>
  <si>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</si>
  <si>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</si>
  <si>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</si>
  <si>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</si>
  <si>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</si>
  <si>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</si>
  <si>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</si>
  <si>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</si>
  <si>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</si>
  <si>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</si>
  <si>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</si>
  <si>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</si>
  <si>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</si>
  <si>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</si>
  <si>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</si>
  <si>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</si>
  <si>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</si>
  <si>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</si>
  <si>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</si>
  <si>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</si>
  <si>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</si>
  <si>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</si>
  <si>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</si>
  <si>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</si>
  <si>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</si>
  <si>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</si>
  <si>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</si>
  <si>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</si>
  <si>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</si>
  <si>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</si>
  <si>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</si>
  <si>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</si>
  <si>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</si>
  <si>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</si>
  <si>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</si>
  <si>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</si>
  <si>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</si>
  <si>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</si>
  <si>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</si>
  <si>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</si>
  <si>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</si>
  <si>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</si>
  <si>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</si>
  <si>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</si>
  <si>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</si>
  <si>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</si>
  <si>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</si>
  <si>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</si>
  <si>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</si>
  <si>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</si>
  <si>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</si>
  <si>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</si>
  <si>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</si>
  <si>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</si>
  <si>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</si>
  <si>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</si>
  <si>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</si>
  <si>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</si>
  <si>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</si>
  <si>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</si>
  <si>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</si>
  <si>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</si>
  <si>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</si>
  <si>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</si>
  <si>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</si>
  <si>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</si>
  <si>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</si>
  <si>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</si>
  <si>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</si>
  <si>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</si>
  <si>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</si>
  <si>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</si>
  <si>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</si>
  <si>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</si>
  <si>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</si>
  <si>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</si>
  <si>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</si>
  <si>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</si>
  <si>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</si>
  <si>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</si>
  <si>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</si>
  <si>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</si>
  <si>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</si>
  <si>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</si>
  <si>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</si>
  <si>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</si>
  <si>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</si>
  <si>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</si>
  <si>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</si>
  <si>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</si>
  <si>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</si>
  <si>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</si>
  <si>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</si>
  <si>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</si>
  <si>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</si>
  <si>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</si>
  <si>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</si>
  <si>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</si>
  <si>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</si>
  <si>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</si>
  <si>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</si>
  <si>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</si>
  <si>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</si>
  <si>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</si>
  <si>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</si>
  <si>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</si>
  <si>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</si>
  <si>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</si>
  <si>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</si>
  <si>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</si>
  <si>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</si>
  <si>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</si>
  <si>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</si>
  <si>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</si>
  <si>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</si>
  <si>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</si>
  <si>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</si>
  <si>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</si>
  <si>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</si>
  <si>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</si>
  <si>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</si>
  <si>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</si>
  <si>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</si>
  <si>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</si>
  <si>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</si>
  <si>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</si>
  <si>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</si>
  <si>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</si>
  <si>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</si>
  <si>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</si>
  <si>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</si>
  <si>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</si>
  <si>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</si>
  <si>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</si>
  <si>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</si>
  <si>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</si>
  <si>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</si>
  <si>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</si>
  <si>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</si>
  <si>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</si>
  <si>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</si>
  <si>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</si>
  <si>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</si>
  <si>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</si>
  <si>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</si>
  <si>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</si>
  <si>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</si>
  <si>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</si>
  <si>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</si>
  <si>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</si>
  <si>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</si>
  <si>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</si>
  <si>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</si>
  <si>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</si>
  <si>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</si>
  <si>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</si>
  <si>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</si>
  <si>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</si>
  <si>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</si>
  <si>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</si>
  <si>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</si>
  <si>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</si>
  <si>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</si>
  <si>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</si>
  <si>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</si>
  <si>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</si>
  <si>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</si>
  <si>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</si>
  <si>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</si>
  <si>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</si>
  <si>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</si>
  <si>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</si>
  <si>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</si>
  <si>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</si>
  <si>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</si>
  <si>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</si>
  <si>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</si>
  <si>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</si>
  <si>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</si>
  <si>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</si>
  <si>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</si>
  <si>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</si>
  <si>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</si>
  <si>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</si>
  <si>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</si>
  <si>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</si>
  <si>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</si>
  <si>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</si>
  <si>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</si>
  <si>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</si>
  <si>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</si>
  <si>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</si>
  <si>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</si>
  <si>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</si>
  <si>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</si>
  <si>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</si>
  <si>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</si>
  <si>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</si>
  <si>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</si>
  <si>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</si>
  <si>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</si>
  <si>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</si>
  <si>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</si>
  <si>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</si>
  <si>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</si>
  <si>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</si>
  <si>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</si>
  <si>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</si>
  <si>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</si>
  <si>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</si>
  <si>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</si>
  <si>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</si>
  <si>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</si>
  <si>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</si>
  <si>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</si>
  <si>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</si>
  <si>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</si>
  <si>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</si>
  <si>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</si>
  <si>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</si>
  <si>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</si>
  <si>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</si>
  <si>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</si>
  <si>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</si>
  <si>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</si>
  <si>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</si>
  <si>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</si>
  <si>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</si>
  <si>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</si>
  <si>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</si>
  <si>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</si>
  <si>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</si>
  <si>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</si>
  <si>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</si>
  <si>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</si>
  <si>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</si>
  <si>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</si>
  <si>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</si>
  <si>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</si>
  <si>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</si>
  <si>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</si>
  <si>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</si>
  <si>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</si>
  <si>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</si>
  <si>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</si>
  <si>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</si>
  <si>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</si>
  <si>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</si>
  <si>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</si>
  <si>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</si>
  <si>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</si>
  <si>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</si>
  <si>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</si>
  <si>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</si>
  <si>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</si>
  <si>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</si>
  <si>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</si>
  <si>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</si>
  <si>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</si>
  <si>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</si>
  <si>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</si>
  <si>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</si>
  <si>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</si>
  <si>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</si>
  <si>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</si>
  <si>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</si>
  <si>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</si>
  <si>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</si>
  <si>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</si>
  <si>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</si>
  <si>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</si>
  <si>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</si>
  <si>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</si>
  <si>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</si>
  <si>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</si>
  <si>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</si>
  <si>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</si>
  <si>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</si>
  <si>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</si>
  <si>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</si>
  <si>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</si>
  <si>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</si>
  <si>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</si>
  <si>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</si>
  <si>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</si>
  <si>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</si>
  <si>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</si>
  <si>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</si>
  <si>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</si>
  <si>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</si>
  <si>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</si>
  <si>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</si>
  <si>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</si>
  <si>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</si>
  <si>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</si>
  <si>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</si>
  <si>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</si>
  <si>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</si>
  <si>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</si>
  <si>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</si>
  <si>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</si>
  <si>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</si>
  <si>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</si>
  <si>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</si>
  <si>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</si>
  <si>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</si>
  <si>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</si>
  <si>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</si>
  <si>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</si>
  <si>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</si>
  <si>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</si>
  <si>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</si>
  <si>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</si>
  <si>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</si>
  <si>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</si>
  <si>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</si>
  <si>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</si>
  <si>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</si>
  <si>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</si>
  <si>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</si>
  <si>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</si>
  <si>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</si>
  <si>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</si>
  <si>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</si>
  <si>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</si>
  <si>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</si>
  <si>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</si>
  <si>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</si>
  <si>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</si>
  <si>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</si>
  <si>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</si>
  <si>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</si>
  <si>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</si>
  <si>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</si>
  <si>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</si>
  <si>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</si>
  <si>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</si>
  <si>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</si>
  <si>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</si>
  <si>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</si>
  <si>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</si>
  <si>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</si>
  <si>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</si>
  <si>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</si>
  <si>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</si>
  <si>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</si>
  <si>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</si>
  <si>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</si>
  <si>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</si>
  <si>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</si>
  <si>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</si>
  <si>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</si>
  <si>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</si>
  <si>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</si>
  <si>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</si>
  <si>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</si>
  <si>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</si>
  <si>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</si>
  <si>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</si>
  <si>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</si>
  <si>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</si>
  <si>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</si>
  <si>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</si>
  <si>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</si>
  <si>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</si>
  <si>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</si>
  <si>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</si>
  <si>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</si>
  <si>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</si>
  <si>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</si>
  <si>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</si>
  <si>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</si>
  <si>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</si>
  <si>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</si>
  <si>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</si>
  <si>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</si>
  <si>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</si>
  <si>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</si>
  <si>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</si>
  <si>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</si>
  <si>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</si>
  <si>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</si>
  <si>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</si>
  <si>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</si>
  <si>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</si>
  <si>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</si>
  <si>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</si>
  <si>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</si>
  <si>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</si>
  <si>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</si>
  <si>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</si>
  <si>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</si>
  <si>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</si>
  <si>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</si>
  <si>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</si>
  <si>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</si>
  <si>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</si>
  <si>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</si>
  <si>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</si>
  <si>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</si>
  <si>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</si>
  <si>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</si>
  <si>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</si>
  <si>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</si>
  <si>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</si>
  <si>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</si>
  <si>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</si>
  <si>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</si>
  <si>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</si>
  <si>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</si>
  <si>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</si>
  <si>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</si>
  <si>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</si>
  <si>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</si>
  <si>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</si>
  <si>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</si>
  <si>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</si>
  <si>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</si>
  <si>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</si>
  <si>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</si>
  <si>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</si>
  <si>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</si>
  <si>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</si>
  <si>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</si>
  <si>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</si>
  <si>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</si>
  <si>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</si>
  <si>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</si>
  <si>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</si>
  <si>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</si>
  <si>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</si>
  <si>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</si>
  <si>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</si>
  <si>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</si>
  <si>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</si>
  <si>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</si>
  <si>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</si>
  <si>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</si>
  <si>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</si>
  <si>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</si>
  <si>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</si>
  <si>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</si>
  <si>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</si>
  <si>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</si>
  <si>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</si>
  <si>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</si>
  <si>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</si>
  <si>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</si>
  <si>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</si>
  <si>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</si>
  <si>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</si>
  <si>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</si>
  <si>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</si>
  <si>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</si>
  <si>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</si>
  <si>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</si>
  <si>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</si>
  <si>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</si>
  <si>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</si>
  <si>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</si>
  <si>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</si>
  <si>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</si>
  <si>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</si>
  <si>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</si>
  <si>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</si>
  <si>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</si>
  <si>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</si>
  <si>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</si>
  <si>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</si>
  <si>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</si>
  <si>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</si>
  <si>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</si>
  <si>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</si>
  <si>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</si>
  <si>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</si>
  <si>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</si>
  <si>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</si>
  <si>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</si>
  <si>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</si>
  <si>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</si>
  <si>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</si>
  <si>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</si>
  <si>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</si>
  <si>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</si>
  <si>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</si>
  <si>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</si>
  <si>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</si>
  <si>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</si>
  <si>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</si>
  <si>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</si>
  <si>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</si>
  <si>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</si>
  <si>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</si>
  <si>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</si>
  <si>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</si>
  <si>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</si>
  <si>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</si>
  <si>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</si>
  <si>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</si>
  <si>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</si>
  <si>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</si>
  <si>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</si>
  <si>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</si>
  <si>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</si>
  <si>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</si>
  <si>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</si>
  <si>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</si>
  <si>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</si>
  <si>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</si>
  <si>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</si>
  <si>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</si>
  <si>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</si>
  <si>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</si>
  <si>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</si>
  <si>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</si>
  <si>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</si>
  <si>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</si>
  <si>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</si>
  <si>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</si>
  <si>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</si>
  <si>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</si>
  <si>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</si>
  <si>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</si>
  <si>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</si>
  <si>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</si>
  <si>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</si>
  <si>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</si>
  <si>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</si>
  <si>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</si>
  <si>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</si>
  <si>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</si>
  <si>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</si>
  <si>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</si>
  <si>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</si>
  <si>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</si>
  <si>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</si>
  <si>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</si>
  <si>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</si>
  <si>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</si>
  <si>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</si>
  <si>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</si>
  <si>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</si>
  <si>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</si>
  <si>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</si>
  <si>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</si>
  <si>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</si>
  <si>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</si>
  <si>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</si>
  <si>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</si>
  <si>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</si>
  <si>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</si>
  <si>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</si>
  <si>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</si>
  <si>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</si>
  <si>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</si>
  <si>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</si>
  <si>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</si>
  <si>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</si>
  <si>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</si>
  <si>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</si>
  <si>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</si>
  <si>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</si>
  <si>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</si>
  <si>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</si>
  <si>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</si>
  <si>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</si>
  <si>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</si>
  <si>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</si>
  <si>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</si>
  <si>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</si>
  <si>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</si>
  <si>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</si>
  <si>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</si>
  <si>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</si>
  <si>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</si>
  <si>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</si>
  <si>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</si>
  <si>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</si>
  <si>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</si>
  <si>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</si>
  <si>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</si>
  <si>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</si>
  <si>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</si>
  <si>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</si>
  <si>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</si>
  <si>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</si>
  <si>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</si>
  <si>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</si>
  <si>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</si>
  <si>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</si>
  <si>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</si>
  <si>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</si>
  <si>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</si>
  <si>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</si>
  <si>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</si>
  <si>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</si>
  <si>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</si>
  <si>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</si>
  <si>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</si>
  <si>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</si>
  <si>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</si>
  <si>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</si>
  <si>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</si>
  <si>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</si>
  <si>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</si>
  <si>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</si>
  <si>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</si>
  <si>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</si>
  <si>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</si>
  <si>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</si>
  <si>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</si>
  <si>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</si>
  <si>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</si>
  <si>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</si>
  <si>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</si>
  <si>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</si>
  <si>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</si>
  <si>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</si>
  <si>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</si>
  <si>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</si>
  <si>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</si>
  <si>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</si>
  <si>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</si>
  <si>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</si>
  <si>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</si>
  <si>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</si>
  <si>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</si>
  <si>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</si>
  <si>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</si>
  <si>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</si>
  <si>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</si>
  <si>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</si>
  <si>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</si>
  <si>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</si>
  <si>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</si>
  <si>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</si>
  <si>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</si>
  <si>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</si>
  <si>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</si>
  <si>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</si>
  <si>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</si>
  <si>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</si>
  <si>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</si>
  <si>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</si>
  <si>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</si>
  <si>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</si>
  <si>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</si>
  <si>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</si>
  <si>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</si>
  <si>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</si>
  <si>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</si>
  <si>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</si>
  <si>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</si>
  <si>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</si>
  <si>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</si>
  <si>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</si>
  <si>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</si>
  <si>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</si>
  <si>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</si>
  <si>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</si>
  <si>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</si>
  <si>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</si>
  <si>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</si>
  <si>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</si>
  <si>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</si>
  <si>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</si>
  <si>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</si>
  <si>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</si>
  <si>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</si>
  <si>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</si>
  <si>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</si>
  <si>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</si>
  <si>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</si>
  <si>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</si>
  <si>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</si>
  <si>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</si>
  <si>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</si>
  <si>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</si>
  <si>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</si>
  <si>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</si>
  <si>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</si>
  <si>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</si>
  <si>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</si>
  <si>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</si>
  <si>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</si>
  <si>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</si>
  <si>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</si>
  <si>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</si>
  <si>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</si>
  <si>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</si>
  <si>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</si>
  <si>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</si>
  <si>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</si>
  <si>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</si>
  <si>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</si>
  <si>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</si>
  <si>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</si>
  <si>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</si>
  <si>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</si>
  <si>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</si>
  <si>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</si>
  <si>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</si>
  <si>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</si>
  <si>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</si>
  <si>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</si>
  <si>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</si>
  <si>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</si>
  <si>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</si>
  <si>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</si>
  <si>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</si>
  <si>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</si>
  <si>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</si>
  <si>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</si>
  <si>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</si>
  <si>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</si>
  <si>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</si>
  <si>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</si>
  <si>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</si>
  <si>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</si>
  <si>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</si>
  <si>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</si>
  <si>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</si>
  <si>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</si>
  <si>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</si>
  <si>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</si>
  <si>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</si>
  <si>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</si>
  <si>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</si>
  <si>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</si>
  <si>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</si>
  <si>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</si>
  <si>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</si>
  <si>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</si>
  <si>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</si>
  <si>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</si>
  <si>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</si>
  <si>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</si>
  <si>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</si>
  <si>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</si>
  <si>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</si>
  <si>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</si>
  <si>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</si>
  <si>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</si>
  <si>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</si>
  <si>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</si>
  <si>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</si>
  <si>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</si>
  <si>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</si>
  <si>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</si>
  <si>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</si>
  <si>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</si>
  <si>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</si>
  <si>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</si>
  <si>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</si>
  <si>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</si>
  <si>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</si>
  <si>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</si>
  <si>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</si>
  <si>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</si>
  <si>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</si>
  <si>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</si>
  <si>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</si>
  <si>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</si>
  <si>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</si>
  <si>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</si>
  <si>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</si>
  <si>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</si>
  <si>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</si>
  <si>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</si>
  <si>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</si>
  <si>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</si>
  <si>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</si>
  <si>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</si>
  <si>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</si>
  <si>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</si>
  <si>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</si>
  <si>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</si>
  <si>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</si>
  <si>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</si>
  <si>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</si>
  <si>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</si>
  <si>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</si>
  <si>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</si>
  <si>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</si>
  <si>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</si>
  <si>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</si>
  <si>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</si>
  <si>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</si>
  <si>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</si>
  <si>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</si>
  <si>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</si>
  <si>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</si>
  <si>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</si>
  <si>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</si>
  <si>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</si>
  <si>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</si>
  <si>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</si>
  <si>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</si>
  <si>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</si>
  <si>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</si>
  <si>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</si>
  <si>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</si>
  <si>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</si>
  <si>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</si>
  <si>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</si>
  <si>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</si>
  <si>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</si>
  <si>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</si>
  <si>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</si>
  <si>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</si>
  <si>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</si>
  <si>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</si>
  <si>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</si>
  <si>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</si>
  <si>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</si>
  <si>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</si>
  <si>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</si>
  <si>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</si>
  <si>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</si>
  <si>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</si>
  <si>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</si>
  <si>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</si>
  <si>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</si>
  <si>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</si>
  <si>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</si>
  <si>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</si>
  <si>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</si>
  <si>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</si>
  <si>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</si>
  <si>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</si>
  <si>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</si>
  <si>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</si>
  <si>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</si>
  <si>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</si>
  <si>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</si>
  <si>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</si>
  <si>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</si>
  <si>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</si>
  <si>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</si>
  <si>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</si>
  <si>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</si>
  <si>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</si>
  <si>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</si>
  <si>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</si>
  <si>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</si>
  <si>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</si>
  <si>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</si>
  <si>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</si>
  <si>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</si>
  <si>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</si>
  <si>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</si>
  <si>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</si>
  <si>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</si>
  <si>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</si>
  <si>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</si>
  <si>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</si>
  <si>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</si>
  <si>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</si>
  <si>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</si>
  <si>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</si>
  <si>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</si>
  <si>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</si>
  <si>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</si>
  <si>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</si>
  <si>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</si>
  <si>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</si>
  <si>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</si>
  <si>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</si>
  <si>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</si>
  <si>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</si>
  <si>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</si>
  <si>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</si>
  <si>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</si>
  <si>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</si>
  <si>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</si>
  <si>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</si>
  <si>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</si>
  <si>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</si>
  <si>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</si>
  <si>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</si>
  <si>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</si>
  <si>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</si>
  <si>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</si>
  <si>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</si>
  <si>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</si>
  <si>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</si>
  <si>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</si>
  <si>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</si>
  <si>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</si>
  <si>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</si>
  <si>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</si>
  <si>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</si>
  <si>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</si>
  <si>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</si>
  <si>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</si>
  <si>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</si>
  <si>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</si>
  <si>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</si>
  <si>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</si>
  <si>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</si>
  <si>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</si>
  <si>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</si>
  <si>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</si>
  <si>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</si>
  <si>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</si>
  <si>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</si>
  <si>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</si>
  <si>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</si>
  <si>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</si>
  <si>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</si>
  <si>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</si>
  <si>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</si>
  <si>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</si>
  <si>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</si>
  <si>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</si>
  <si>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</si>
  <si>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</si>
  <si>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</si>
  <si>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</si>
  <si>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</si>
  <si>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</si>
  <si>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</si>
  <si>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</si>
  <si>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</si>
  <si>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</si>
  <si>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</si>
  <si>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</si>
  <si>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</si>
  <si>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</si>
  <si>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</si>
  <si>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</si>
  <si>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</si>
  <si>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</si>
  <si>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</si>
  <si>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</si>
  <si>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</si>
  <si>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</si>
  <si>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</si>
  <si>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</si>
  <si>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</si>
  <si>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</si>
  <si>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</si>
  <si>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</si>
  <si>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</si>
  <si>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</si>
  <si>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</si>
  <si>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</si>
  <si>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</si>
  <si>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</si>
  <si>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</si>
  <si>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</si>
  <si>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</si>
  <si>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</si>
  <si>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</si>
  <si>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</si>
  <si>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</si>
  <si>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</si>
  <si>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</si>
  <si>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</si>
  <si>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</si>
  <si>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</si>
  <si>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</si>
  <si>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</si>
  <si>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</si>
  <si>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</si>
  <si>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</si>
  <si>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</si>
  <si>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</si>
  <si>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</si>
  <si>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</si>
  <si>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</si>
  <si>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</si>
  <si>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</si>
  <si>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</si>
  <si>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</si>
  <si>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</si>
  <si>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</si>
  <si>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</si>
  <si>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</si>
  <si>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</si>
  <si>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</si>
  <si>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</si>
  <si>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</si>
  <si>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</si>
  <si>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</si>
  <si>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</si>
  <si>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</si>
  <si>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</si>
  <si>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</si>
  <si>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</si>
  <si>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</si>
  <si>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</si>
  <si>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</si>
  <si>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</si>
  <si>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</si>
  <si>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</si>
  <si>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</si>
  <si>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</si>
  <si>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</si>
  <si>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</si>
  <si>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</si>
  <si>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</si>
  <si>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</si>
  <si>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</si>
  <si>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</si>
  <si>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</si>
  <si>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</si>
  <si>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</si>
  <si>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</si>
  <si>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</si>
  <si>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</si>
  <si>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</si>
  <si>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</si>
  <si>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</si>
  <si>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</si>
  <si>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</si>
  <si>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</si>
  <si>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</si>
  <si>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</si>
  <si>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</si>
  <si>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</si>
  <si>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</si>
  <si>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</si>
  <si>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</si>
  <si>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</si>
  <si>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</si>
  <si>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</si>
  <si>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</si>
  <si>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</si>
  <si>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</si>
  <si>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</si>
  <si>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</si>
  <si>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</si>
  <si>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</si>
  <si>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</si>
  <si>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</si>
  <si>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</si>
  <si>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</si>
  <si>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</si>
  <si>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</si>
  <si>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</si>
  <si>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</si>
  <si>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</si>
  <si>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</si>
  <si>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</si>
  <si>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</si>
  <si>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</si>
  <si>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</si>
  <si>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</si>
  <si>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</si>
  <si>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</si>
  <si>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</si>
  <si>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</si>
  <si>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</si>
  <si>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</si>
  <si>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</si>
  <si>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</si>
  <si>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</si>
  <si>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</si>
  <si>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</si>
  <si>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</si>
  <si>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</si>
  <si>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</si>
  <si>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</si>
  <si>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</si>
  <si>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</si>
  <si>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</si>
  <si>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</si>
  <si>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</si>
  <si>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</si>
  <si>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</si>
  <si>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</si>
  <si>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</si>
  <si>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</si>
  <si>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</si>
  <si>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</si>
  <si>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</si>
  <si>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</si>
  <si>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</si>
  <si>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</si>
  <si>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</si>
  <si>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</si>
  <si>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</si>
  <si>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</si>
  <si>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</si>
  <si>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</si>
  <si>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</si>
  <si>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</si>
  <si>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</si>
  <si>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</si>
  <si>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</si>
  <si>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</si>
  <si>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</si>
  <si>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</si>
  <si>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</si>
  <si>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</si>
  <si>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</si>
  <si>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</si>
  <si>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</si>
  <si>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</si>
  <si>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</si>
  <si>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</si>
  <si>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</si>
  <si>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</si>
  <si>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</si>
  <si>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</si>
  <si>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</si>
  <si>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</si>
  <si>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</si>
  <si>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</si>
  <si>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</si>
  <si>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</si>
  <si>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</si>
  <si>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</si>
  <si>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</si>
  <si>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</si>
  <si>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</si>
  <si>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</si>
  <si>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</si>
  <si>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</si>
  <si>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</si>
  <si>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</si>
  <si>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</si>
  <si>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</si>
  <si>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</si>
  <si>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</si>
  <si>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</si>
  <si>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</si>
  <si>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</si>
  <si>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</si>
  <si>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</si>
  <si>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</si>
  <si>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</si>
  <si>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</si>
  <si>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</si>
  <si>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</si>
  <si>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</si>
  <si>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</si>
  <si>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</si>
  <si>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</si>
  <si>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</si>
  <si>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</si>
  <si>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</si>
  <si>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</si>
  <si>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</si>
  <si>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</si>
  <si>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</si>
  <si>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</si>
  <si>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</si>
  <si>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</si>
  <si>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</si>
  <si>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</si>
  <si>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</si>
  <si>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</si>
  <si>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</si>
  <si>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</si>
  <si>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</si>
  <si>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</si>
  <si>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</si>
  <si>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</si>
  <si>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</si>
  <si>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</si>
  <si>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</si>
  <si>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</si>
  <si>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</si>
  <si>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</si>
  <si>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</si>
  <si>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</si>
  <si>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</si>
  <si>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</si>
  <si>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</si>
  <si>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</si>
  <si>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</si>
  <si>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</si>
  <si>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</si>
  <si>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</si>
  <si>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</si>
  <si>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</si>
  <si>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</si>
  <si>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</si>
  <si>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</si>
  <si>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</si>
  <si>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</si>
  <si>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</si>
  <si>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</si>
  <si>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</si>
  <si>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</si>
  <si>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</si>
  <si>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</si>
  <si>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</si>
  <si>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</si>
  <si>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</si>
  <si>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</si>
  <si>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</si>
  <si>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</si>
  <si>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</si>
  <si>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</si>
  <si>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</si>
  <si>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</si>
  <si>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</si>
  <si>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</si>
  <si>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</si>
  <si>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</si>
  <si>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</si>
  <si>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</si>
  <si>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</si>
  <si>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</si>
  <si>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</si>
  <si>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</si>
  <si>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</si>
  <si>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</si>
  <si>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</si>
  <si>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</si>
  <si>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</si>
  <si>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</si>
  <si>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</si>
  <si>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</si>
  <si>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</si>
  <si>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</si>
  <si>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</si>
  <si>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</si>
  <si>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</si>
  <si>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</si>
  <si>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</si>
  <si>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</si>
  <si>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</si>
  <si>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</si>
  <si>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</si>
  <si>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</si>
  <si>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</si>
  <si>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</si>
  <si>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</si>
  <si>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</si>
  <si>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</si>
  <si>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</si>
  <si>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</si>
  <si>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</si>
  <si>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</si>
  <si>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</si>
  <si>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</si>
  <si>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</si>
  <si>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</si>
  <si>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</si>
  <si>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</si>
  <si>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</si>
  <si>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</si>
  <si>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</si>
  <si>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</si>
  <si>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</si>
  <si>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</si>
  <si>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</si>
  <si>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</si>
  <si>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</si>
  <si>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</si>
  <si>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</si>
  <si>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</si>
  <si>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</si>
  <si>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</si>
  <si>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</si>
  <si>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</si>
  <si>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</si>
  <si>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</si>
  <si>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</si>
  <si>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</si>
  <si>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</si>
  <si>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</si>
  <si>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</si>
  <si>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</si>
  <si>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</si>
  <si>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</si>
  <si>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</si>
  <si>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</si>
  <si>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</si>
  <si>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</si>
  <si>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</si>
  <si>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</si>
  <si>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</si>
  <si>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</si>
  <si>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</si>
  <si>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</si>
  <si>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</si>
  <si>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</si>
  <si>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</si>
  <si>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</si>
  <si>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</si>
  <si>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</si>
  <si>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</si>
  <si>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</si>
  <si>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</si>
  <si>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</si>
  <si>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</si>
  <si>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</si>
  <si>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</si>
  <si>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</si>
  <si>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</si>
  <si>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</si>
  <si>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</si>
  <si>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</si>
  <si>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</si>
  <si>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</si>
  <si>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</si>
  <si>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</si>
  <si>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</si>
  <si>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</si>
  <si>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</si>
  <si>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</si>
  <si>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</si>
  <si>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</si>
  <si>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</si>
  <si>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</si>
  <si>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</si>
  <si>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</si>
  <si>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</si>
  <si>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</si>
  <si>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</si>
  <si>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</si>
  <si>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</si>
  <si>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</si>
  <si>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</si>
  <si>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</si>
  <si>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</si>
  <si>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</si>
  <si>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</si>
  <si>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</si>
  <si>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</si>
  <si>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</si>
  <si>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</si>
  <si>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</si>
  <si>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</si>
  <si>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</si>
  <si>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</si>
  <si>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</si>
  <si>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</si>
  <si>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</si>
  <si>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</si>
  <si>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</si>
  <si>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</si>
  <si>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</si>
  <si>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</si>
  <si>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</si>
  <si>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</si>
  <si>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</si>
  <si>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</si>
  <si>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</si>
  <si>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</si>
  <si>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</si>
  <si>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</si>
  <si>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</si>
  <si>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</si>
  <si>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</si>
  <si>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</si>
  <si>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</si>
  <si>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</si>
  <si>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</si>
  <si>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</si>
  <si>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</si>
  <si>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</si>
  <si>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</si>
  <si>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</si>
  <si>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</si>
  <si>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</si>
  <si>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</si>
  <si>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</si>
  <si>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</si>
  <si>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</si>
  <si>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</si>
  <si>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</si>
  <si>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</si>
  <si>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</si>
  <si>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</si>
  <si>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</si>
  <si>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</si>
  <si>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</si>
  <si>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</si>
  <si>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</si>
  <si>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</si>
  <si>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</si>
  <si>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</si>
  <si>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</si>
  <si>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</si>
  <si>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</si>
  <si>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</si>
  <si>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</si>
  <si>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</si>
  <si>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</si>
  <si>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</si>
  <si>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</si>
  <si>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</si>
  <si>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</si>
  <si>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</si>
  <si>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</si>
  <si>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</si>
  <si>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</si>
  <si>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</si>
  <si>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</si>
  <si>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</si>
  <si>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</si>
  <si>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</si>
  <si>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</si>
  <si>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</si>
  <si>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</si>
  <si>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</si>
  <si>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</si>
  <si>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</si>
  <si>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</si>
  <si>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</si>
  <si>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</si>
  <si>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</si>
  <si>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</si>
  <si>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</si>
  <si>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</si>
  <si>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</si>
  <si>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</si>
  <si>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</si>
  <si>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</si>
  <si>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</si>
  <si>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</si>
  <si>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</si>
  <si>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</si>
  <si>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</si>
  <si>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</si>
  <si>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</si>
  <si>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</si>
  <si>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</si>
  <si>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</si>
  <si>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</si>
  <si>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</si>
  <si>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</si>
  <si>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</si>
  <si>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</si>
  <si>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</si>
  <si>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</si>
  <si>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</si>
  <si>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</si>
  <si>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</si>
  <si>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</si>
  <si>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</si>
  <si>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</si>
  <si>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</si>
  <si>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</si>
  <si>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</si>
  <si>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</si>
  <si>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</si>
  <si>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</si>
  <si>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</si>
  <si>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</si>
  <si>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</si>
  <si>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</si>
  <si>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</si>
  <si>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</si>
  <si>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</si>
  <si>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</si>
  <si>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</si>
  <si>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</si>
  <si>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</si>
  <si>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</si>
  <si>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</si>
  <si>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</si>
  <si>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</si>
  <si>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</si>
  <si>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</si>
  <si>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</si>
  <si>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</si>
  <si>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</si>
  <si>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</si>
  <si>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</si>
  <si>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</si>
  <si>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</si>
  <si>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</si>
  <si>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</si>
  <si>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</si>
  <si>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</si>
  <si>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</si>
  <si>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</si>
  <si>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</si>
  <si>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</si>
  <si>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</si>
  <si>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</si>
  <si>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</si>
  <si>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</si>
  <si>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</si>
  <si>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</si>
  <si>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</si>
  <si>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</si>
  <si>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</si>
  <si>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</si>
  <si>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</si>
  <si>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</si>
  <si>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</si>
  <si>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</si>
  <si>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</si>
  <si>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</si>
  <si>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</si>
  <si>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</si>
  <si>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</si>
  <si>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</si>
  <si>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</si>
  <si>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</si>
  <si>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</si>
  <si>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</si>
  <si>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</si>
  <si>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</si>
  <si>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</si>
  <si>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</si>
  <si>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</si>
  <si>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</si>
  <si>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</si>
  <si>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</si>
  <si>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</si>
  <si>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</si>
  <si>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</si>
  <si>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</si>
  <si>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</si>
  <si>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</si>
  <si>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</si>
  <si>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</si>
  <si>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</si>
  <si>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</si>
  <si>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</si>
  <si>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</si>
  <si>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</si>
  <si>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</si>
  <si>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</si>
  <si>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</si>
  <si>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</si>
  <si>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</si>
  <si>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</si>
  <si>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</si>
  <si>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</si>
  <si>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</si>
  <si>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</si>
  <si>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</si>
  <si>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</si>
  <si>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</si>
  <si>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</si>
  <si>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</si>
  <si>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</si>
  <si>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</si>
  <si>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</si>
  <si>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</si>
  <si>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</si>
  <si>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</si>
  <si>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</si>
  <si>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</si>
  <si>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</si>
  <si>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</si>
  <si>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</si>
  <si>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</si>
  <si>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</si>
  <si>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</si>
  <si>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</si>
  <si>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</si>
  <si>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</si>
  <si>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</si>
  <si>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</si>
  <si>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</si>
  <si>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</si>
  <si>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</si>
  <si>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</si>
  <si>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</si>
  <si>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</si>
  <si>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</si>
  <si>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</si>
  <si>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</si>
  <si>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</si>
  <si>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</si>
  <si>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</si>
  <si>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</si>
  <si>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</si>
  <si>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</si>
  <si>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</si>
  <si>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</si>
  <si>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</si>
  <si>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</si>
  <si>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</si>
  <si>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</si>
  <si>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</si>
  <si>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</si>
  <si>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</si>
  <si>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</si>
  <si>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</si>
  <si>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</si>
  <si>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</si>
  <si>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</si>
  <si>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</si>
  <si>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</si>
  <si>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</si>
  <si>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</si>
  <si>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</si>
  <si>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</si>
  <si>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</si>
  <si>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</si>
  <si>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</si>
  <si>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</si>
  <si>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</si>
  <si>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</si>
  <si>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</si>
  <si>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</si>
  <si>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</si>
  <si>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</si>
  <si>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</si>
  <si>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</si>
  <si>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</si>
  <si>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</si>
  <si>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</si>
  <si>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</si>
  <si>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</si>
  <si>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</si>
  <si>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</si>
  <si>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</si>
  <si>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</si>
  <si>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</si>
  <si>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</si>
  <si>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</si>
  <si>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</si>
  <si>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</si>
  <si>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</si>
  <si>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</si>
  <si>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</si>
  <si>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</si>
  <si>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</si>
  <si>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</si>
  <si>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</si>
  <si>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</si>
  <si>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</si>
  <si>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</si>
  <si>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</si>
  <si>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</si>
  <si>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</si>
  <si>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</si>
  <si>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</si>
  <si>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</si>
  <si>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</si>
  <si>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</si>
  <si>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</si>
  <si>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</si>
  <si>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</si>
  <si>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</si>
  <si>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</si>
  <si>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</si>
  <si>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</si>
  <si>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</si>
  <si>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</si>
  <si>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</si>
  <si>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</si>
  <si>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</si>
  <si>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</si>
  <si>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</si>
  <si>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</si>
  <si>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</si>
  <si>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</si>
  <si>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</si>
  <si>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</si>
  <si>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</si>
  <si>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</si>
  <si>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</si>
  <si>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</si>
  <si>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</si>
  <si>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</si>
  <si>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</si>
  <si>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</si>
  <si>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</si>
  <si>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</si>
  <si>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</si>
  <si>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</si>
  <si>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</si>
  <si>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</si>
  <si>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</si>
  <si>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</si>
  <si>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</si>
  <si>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</si>
  <si>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</si>
  <si>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</si>
  <si>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</si>
  <si>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</si>
  <si>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</si>
  <si>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</si>
  <si>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</si>
  <si>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</si>
  <si>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</si>
  <si>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</si>
  <si>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</si>
  <si>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</si>
  <si>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</si>
  <si>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</si>
  <si>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</si>
  <si>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</si>
  <si>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</si>
  <si>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</si>
  <si>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</si>
  <si>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</si>
  <si>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</si>
  <si>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</si>
  <si>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</si>
  <si>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</si>
  <si>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</si>
  <si>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</si>
  <si>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</si>
  <si>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</si>
  <si>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</si>
  <si>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</si>
  <si>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</si>
  <si>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</si>
  <si>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</si>
  <si>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</si>
  <si>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</si>
  <si>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</si>
  <si>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</si>
  <si>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</si>
  <si>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</si>
  <si>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</si>
  <si>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</si>
  <si>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</si>
  <si>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</si>
  <si>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</si>
  <si>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</si>
  <si>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</si>
  <si>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</si>
  <si>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</si>
  <si>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</si>
  <si>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</si>
  <si>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</si>
  <si>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</si>
  <si>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</si>
  <si>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</si>
  <si>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</si>
  <si>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</si>
  <si>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</si>
  <si>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</si>
  <si>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</si>
  <si>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</si>
  <si>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</si>
  <si>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</si>
  <si>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</si>
  <si>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</si>
  <si>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</si>
  <si>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</si>
  <si>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</si>
  <si>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</si>
  <si>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</si>
  <si>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</si>
  <si>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</si>
  <si>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</si>
  <si>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</si>
  <si>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</si>
  <si>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</si>
  <si>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</si>
  <si>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</si>
  <si>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</si>
  <si>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</si>
  <si>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</si>
  <si>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</si>
  <si>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</si>
  <si>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</si>
  <si>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</si>
  <si>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</si>
  <si>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</si>
  <si>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</si>
  <si>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</si>
  <si>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</si>
  <si>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</si>
  <si>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</si>
  <si>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</si>
  <si>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</si>
  <si>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</si>
  <si>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</si>
  <si>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</si>
  <si>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</si>
  <si>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</si>
  <si>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</si>
  <si>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</si>
  <si>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</si>
  <si>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</si>
  <si>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</si>
  <si>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</si>
  <si>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</si>
  <si>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</si>
  <si>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</si>
  <si>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</si>
  <si>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</si>
  <si>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</si>
  <si>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</si>
  <si>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</si>
  <si>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</si>
  <si>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</si>
  <si>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</si>
  <si>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</si>
  <si>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</si>
  <si>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</si>
  <si>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</si>
  <si>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</si>
  <si>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</si>
  <si>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</si>
  <si>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</si>
  <si>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</si>
  <si>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</si>
  <si>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</si>
  <si>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</si>
  <si>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</si>
  <si>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</si>
  <si>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</si>
  <si>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</si>
  <si>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</si>
  <si>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</si>
  <si>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</si>
  <si>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</si>
  <si>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</si>
  <si>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</si>
  <si>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</si>
  <si>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</si>
  <si>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</si>
  <si>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</si>
  <si>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</si>
  <si>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</si>
  <si>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</si>
  <si>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</si>
  <si>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</si>
  <si>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</si>
  <si>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</si>
  <si>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</si>
  <si>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</si>
  <si>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</si>
  <si>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</si>
  <si>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</si>
  <si>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</si>
  <si>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</si>
  <si>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</si>
  <si>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</si>
  <si>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</si>
  <si>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</si>
  <si>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</si>
  <si>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</si>
  <si>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</si>
  <si>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</si>
  <si>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</si>
  <si>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</si>
  <si>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</si>
  <si>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</si>
  <si>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</si>
  <si>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</si>
  <si>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</si>
  <si>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</si>
  <si>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</si>
  <si>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</si>
  <si>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</si>
  <si>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</si>
  <si>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</si>
  <si>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</si>
  <si>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</si>
  <si>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</si>
  <si>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</si>
  <si>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</si>
  <si>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</si>
  <si>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</si>
  <si>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</si>
  <si>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</si>
  <si>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</si>
  <si>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</si>
  <si>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</si>
  <si>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</si>
  <si>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</si>
  <si>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</si>
  <si>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</si>
  <si>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</si>
  <si>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</si>
  <si>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</si>
  <si>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</si>
  <si>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</si>
  <si>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</si>
  <si>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</si>
  <si>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</si>
  <si>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</si>
  <si>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</si>
  <si>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</si>
  <si>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</si>
  <si>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</si>
  <si>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</si>
  <si>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</si>
  <si>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</si>
  <si>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</si>
  <si>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</si>
  <si>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</si>
  <si>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</si>
  <si>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</si>
  <si>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</si>
  <si>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</si>
  <si>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</si>
  <si>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</si>
  <si>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</si>
  <si>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</si>
  <si>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</si>
  <si>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</si>
  <si>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</si>
  <si>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</si>
  <si>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</si>
  <si>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</si>
  <si>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</si>
  <si>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</si>
  <si>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</si>
  <si>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</si>
  <si>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</si>
  <si>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</si>
  <si>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</si>
  <si>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</si>
  <si>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</si>
  <si>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</si>
  <si>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</si>
  <si>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</si>
  <si>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</si>
  <si>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</si>
  <si>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</si>
  <si>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</si>
  <si>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</si>
  <si>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</si>
  <si>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</si>
  <si>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</si>
  <si>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</si>
  <si>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</si>
  <si>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</si>
  <si>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</si>
  <si>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</si>
  <si>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</si>
  <si>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</si>
  <si>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</si>
  <si>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</si>
  <si>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</si>
  <si>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</si>
  <si>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</si>
  <si>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</si>
  <si>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</si>
  <si>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</si>
  <si>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</si>
  <si>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</si>
  <si>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</si>
  <si>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</si>
  <si>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</si>
  <si>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</si>
  <si>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</si>
  <si>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</si>
  <si>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</si>
  <si>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</si>
  <si>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</si>
  <si>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</si>
  <si>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</si>
  <si>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</si>
  <si>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</si>
  <si>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</si>
  <si>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</si>
  <si>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</si>
  <si>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</si>
  <si>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</si>
  <si>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</si>
  <si>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</si>
  <si>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</si>
  <si>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</si>
  <si>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</si>
  <si>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</si>
  <si>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</si>
  <si>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</si>
  <si>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</si>
  <si>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</si>
  <si>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</si>
  <si>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</si>
  <si>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</si>
  <si>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</si>
  <si>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</si>
  <si>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</si>
  <si>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</si>
  <si>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</si>
  <si>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</si>
  <si>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</si>
  <si>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</si>
  <si>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</si>
  <si>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</si>
  <si>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</si>
  <si>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</si>
  <si>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</si>
  <si>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</si>
  <si>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</si>
  <si>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</si>
  <si>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</si>
  <si>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</si>
  <si>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</si>
  <si>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</si>
  <si>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</si>
  <si>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</si>
  <si>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</si>
  <si>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</si>
  <si>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</si>
  <si>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</si>
  <si>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</si>
  <si>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</si>
  <si>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</si>
  <si>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</si>
  <si>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</si>
  <si>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</si>
  <si>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</si>
  <si>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</si>
  <si>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</si>
  <si>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</si>
  <si>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</si>
  <si>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</si>
  <si>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</si>
  <si>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</si>
  <si>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</si>
  <si>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</si>
  <si>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</si>
  <si>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</si>
  <si>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</si>
  <si>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</si>
  <si>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</si>
  <si>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</si>
  <si>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</si>
  <si>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</si>
  <si>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</si>
  <si>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</si>
  <si>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</si>
  <si>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</si>
  <si>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</si>
  <si>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</si>
  <si>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</si>
  <si>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</si>
  <si>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</si>
  <si>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</si>
  <si>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</si>
  <si>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</si>
  <si>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</si>
  <si>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</si>
  <si>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</si>
  <si>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</si>
  <si>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</si>
  <si>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</si>
  <si>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</si>
  <si>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</si>
  <si>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</si>
  <si>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</si>
  <si>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</si>
  <si>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</si>
  <si>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</si>
  <si>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</si>
  <si>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</si>
  <si>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</si>
  <si>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</si>
  <si>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</si>
  <si>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</si>
  <si>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</si>
  <si>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</si>
  <si>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</si>
  <si>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</si>
  <si>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</si>
  <si>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</si>
  <si>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</si>
  <si>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</si>
  <si>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</si>
  <si>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</si>
  <si>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</si>
  <si>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</si>
  <si>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</si>
  <si>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</si>
  <si>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</si>
  <si>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</si>
  <si>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</si>
  <si>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</si>
  <si>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</si>
  <si>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</si>
  <si>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</si>
  <si>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</si>
  <si>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</si>
  <si>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</si>
  <si>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</si>
  <si>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</si>
  <si>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</si>
  <si>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</si>
  <si>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</si>
  <si>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</si>
  <si>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</si>
  <si>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</si>
  <si>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</si>
  <si>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</si>
  <si>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</si>
  <si>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</si>
  <si>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</si>
  <si>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</si>
  <si>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</si>
  <si>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</si>
  <si>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</si>
  <si>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</si>
  <si>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</si>
  <si>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</si>
  <si>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</si>
  <si>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</si>
  <si>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</si>
  <si>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</si>
  <si>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</si>
  <si>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</si>
  <si>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</si>
  <si>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</si>
  <si>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</si>
  <si>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</si>
  <si>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</si>
  <si>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</si>
  <si>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</si>
  <si>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</si>
  <si>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</si>
  <si>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</si>
  <si>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</si>
  <si>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</si>
  <si>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</si>
  <si>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</si>
  <si>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</si>
  <si>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</si>
  <si>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</si>
  <si>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</si>
  <si>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</si>
  <si>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</si>
  <si>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</si>
  <si>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</si>
  <si>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</si>
  <si>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</si>
  <si>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</si>
  <si>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</si>
  <si>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</si>
  <si>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</si>
  <si>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</si>
  <si>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</si>
  <si>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</si>
  <si>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</si>
  <si>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</si>
  <si>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</si>
  <si>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</si>
  <si>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</si>
  <si>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</si>
  <si>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</si>
  <si>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</si>
  <si>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</si>
  <si>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</si>
  <si>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</si>
  <si>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</si>
  <si>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</si>
  <si>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</si>
  <si>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</si>
  <si>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</si>
  <si>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</si>
  <si>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</si>
  <si>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</si>
  <si>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</si>
  <si>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</si>
  <si>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</si>
  <si>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</si>
  <si>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</si>
  <si>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</si>
  <si>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</si>
  <si>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</si>
  <si>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</si>
  <si>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</si>
  <si>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</si>
  <si>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</si>
  <si>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</si>
  <si>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</si>
  <si>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</si>
  <si>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</si>
  <si>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</si>
  <si>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</si>
  <si>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</si>
  <si>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</si>
  <si>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</si>
  <si>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</si>
  <si>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</si>
  <si>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</si>
  <si>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</si>
  <si>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</si>
  <si>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</si>
  <si>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</si>
  <si>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</si>
  <si>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</si>
  <si>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</si>
  <si>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</si>
  <si>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</si>
  <si>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</si>
  <si>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</si>
  <si>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</si>
  <si>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</si>
  <si>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</si>
  <si>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</si>
  <si>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</si>
  <si>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</si>
  <si>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</si>
  <si>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</si>
  <si>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</si>
  <si>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</si>
  <si>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</si>
  <si>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</si>
  <si>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</si>
  <si>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</si>
  <si>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</si>
  <si>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</si>
  <si>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</si>
  <si>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</si>
  <si>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</si>
  <si>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</si>
  <si>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</si>
  <si>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</si>
  <si>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</si>
  <si>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</si>
  <si>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</si>
  <si>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</si>
  <si>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</si>
  <si>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</si>
  <si>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</si>
  <si>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</si>
  <si>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</si>
  <si>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</si>
  <si>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</si>
  <si>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</si>
  <si>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</si>
  <si>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</si>
  <si>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</si>
  <si>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</si>
  <si>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</si>
  <si>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</si>
  <si>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</si>
  <si>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</si>
  <si>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</si>
  <si>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</si>
  <si>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</si>
  <si>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</si>
  <si>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</si>
  <si>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</si>
  <si>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</si>
  <si>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</si>
  <si>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</si>
  <si>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</si>
  <si>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</si>
  <si>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</si>
  <si>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</si>
  <si>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</si>
  <si>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</si>
  <si>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</si>
  <si>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</si>
  <si>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</si>
  <si>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</si>
  <si>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</si>
  <si>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</si>
  <si>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</si>
  <si>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</si>
  <si>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</si>
  <si>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</si>
  <si>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</si>
  <si>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</si>
  <si>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</si>
  <si>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</si>
  <si>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</si>
  <si>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</si>
  <si>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</si>
  <si>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</si>
  <si>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</si>
  <si>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</si>
  <si>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</si>
  <si>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</si>
  <si>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</si>
  <si>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</si>
  <si>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</si>
  <si>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</si>
  <si>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</si>
  <si>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</si>
  <si>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</si>
  <si>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</si>
  <si>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</si>
  <si>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</si>
  <si>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</si>
  <si>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</si>
  <si>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</si>
  <si>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</si>
  <si>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</si>
  <si>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</si>
  <si>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</si>
  <si>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</si>
  <si>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</si>
  <si>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</si>
  <si>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</si>
  <si>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</si>
  <si>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</si>
  <si>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</si>
  <si>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</si>
  <si>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</si>
  <si>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</si>
  <si>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</si>
  <si>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</si>
  <si>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</si>
  <si>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</si>
  <si>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</si>
  <si>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</si>
  <si>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</si>
  <si>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</si>
  <si>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</si>
  <si>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</si>
  <si>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</si>
  <si>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</si>
  <si>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</si>
  <si>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</si>
  <si>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</si>
  <si>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</si>
  <si>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</si>
  <si>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</si>
  <si>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</si>
  <si>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</si>
  <si>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</si>
  <si>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</si>
  <si>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</si>
  <si>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</si>
  <si>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</si>
  <si>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</si>
  <si>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</si>
  <si>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</si>
  <si>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</si>
  <si>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</si>
  <si>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</si>
  <si>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</si>
  <si>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</si>
  <si>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</si>
  <si>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</si>
  <si>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</si>
  <si>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</si>
  <si>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</si>
  <si>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</si>
  <si>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</si>
  <si>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</si>
  <si>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</si>
  <si>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</si>
  <si>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</si>
  <si>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</si>
  <si>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</si>
  <si>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</si>
  <si>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</si>
  <si>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</si>
  <si>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</si>
  <si>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</si>
  <si>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</si>
  <si>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</si>
  <si>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</si>
  <si>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</si>
  <si>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</si>
  <si>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</si>
  <si>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</si>
  <si>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</si>
  <si>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</si>
  <si>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</si>
  <si>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</si>
  <si>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</si>
  <si>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</si>
  <si>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</si>
  <si>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</si>
  <si>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</si>
  <si>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</si>
  <si>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</si>
  <si>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</si>
  <si>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</si>
  <si>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</si>
  <si>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</si>
  <si>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</si>
  <si>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</si>
  <si>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</si>
  <si>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</si>
  <si>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</si>
  <si>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</si>
  <si>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</si>
  <si>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</si>
  <si>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</si>
  <si>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</si>
  <si>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</si>
  <si>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</si>
  <si>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</si>
  <si>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</si>
  <si>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</si>
  <si>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</si>
  <si>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</si>
  <si>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</si>
  <si>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</si>
  <si>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</si>
  <si>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</si>
  <si>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</si>
  <si>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</si>
  <si>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</si>
  <si>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</si>
  <si>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</si>
  <si>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</si>
  <si>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</si>
  <si>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</si>
  <si>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</si>
  <si>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</si>
  <si>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</si>
  <si>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</si>
  <si>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</si>
  <si>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</si>
  <si>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</si>
  <si>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</si>
  <si>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</si>
  <si>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</si>
  <si>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</si>
  <si>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</si>
  <si>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</si>
  <si>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</si>
  <si>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</si>
  <si>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</si>
  <si>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</si>
  <si>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</si>
  <si>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</si>
  <si>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</si>
  <si>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</si>
  <si>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</si>
  <si>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</si>
  <si>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</si>
  <si>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</si>
  <si>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</si>
  <si>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</si>
  <si>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</si>
  <si>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</si>
  <si>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</si>
  <si>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</si>
  <si>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</si>
  <si>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</si>
  <si>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</si>
  <si>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</si>
  <si>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</si>
  <si>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</si>
  <si>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</si>
  <si>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</si>
  <si>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</si>
  <si>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</si>
  <si>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</si>
  <si>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</si>
  <si>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</si>
  <si>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</si>
  <si>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</si>
  <si>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</si>
  <si>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</si>
  <si>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</si>
  <si>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</si>
  <si>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</si>
  <si>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</si>
  <si>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</si>
  <si>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</si>
  <si>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</si>
  <si>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</si>
  <si>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</si>
  <si>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</si>
  <si>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</si>
  <si>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</si>
  <si>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</si>
  <si>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</si>
  <si>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</si>
  <si>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</si>
  <si>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</si>
  <si>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</si>
  <si>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</si>
  <si>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</si>
  <si>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</si>
  <si>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</si>
  <si>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</si>
  <si>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</si>
  <si>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</si>
  <si>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</si>
  <si>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</si>
  <si>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</si>
  <si>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</si>
  <si>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</si>
  <si>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</si>
  <si>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</si>
  <si>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</si>
  <si>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</si>
  <si>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</si>
  <si>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</si>
  <si>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</si>
  <si>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</si>
  <si>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</si>
  <si>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</si>
  <si>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</si>
  <si>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</si>
  <si>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</si>
  <si>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</si>
  <si>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</si>
  <si>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</si>
  <si>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</si>
  <si>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</si>
  <si>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</si>
  <si>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</si>
  <si>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</si>
  <si>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</si>
  <si>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</si>
  <si>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</si>
  <si>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</si>
  <si>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</si>
  <si>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</si>
  <si>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</si>
  <si>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</si>
  <si>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</si>
  <si>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</si>
  <si>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</si>
  <si>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</si>
  <si>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</si>
  <si>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</si>
  <si>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</si>
  <si>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</si>
  <si>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</si>
  <si>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</si>
  <si>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</si>
  <si>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</si>
  <si>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</si>
  <si>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</si>
  <si>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</si>
  <si>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</si>
  <si>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</si>
  <si>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</si>
  <si>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</si>
  <si>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</si>
  <si>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</si>
  <si>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</si>
  <si>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</si>
  <si>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</si>
  <si>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</si>
  <si>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</si>
  <si>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</si>
  <si>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</si>
  <si>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</si>
  <si>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</si>
  <si>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</si>
  <si>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</si>
  <si>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</si>
  <si>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</si>
  <si>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</si>
  <si>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</si>
  <si>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</si>
  <si>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</si>
  <si>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</si>
  <si>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</si>
  <si>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</si>
  <si>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</si>
  <si>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</si>
  <si>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</si>
  <si>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</si>
  <si>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</si>
  <si>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</si>
  <si>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</si>
  <si>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</si>
  <si>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</si>
  <si>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</si>
  <si>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</si>
  <si>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</si>
  <si>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</si>
  <si>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</si>
  <si>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</si>
  <si>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</si>
  <si>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</si>
  <si>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</si>
  <si>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</si>
  <si>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</si>
  <si>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</si>
  <si>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</si>
  <si>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</si>
  <si>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</si>
  <si>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</si>
  <si>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</si>
  <si>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</si>
  <si>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</si>
  <si>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</si>
  <si>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</si>
  <si>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</si>
  <si>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</si>
  <si>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</si>
  <si>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</si>
  <si>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</si>
  <si>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</si>
  <si>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</si>
  <si>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</si>
  <si>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</si>
  <si>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</si>
  <si>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</si>
  <si>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</si>
  <si>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</si>
  <si>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</si>
  <si>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</si>
  <si>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</si>
  <si>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</si>
  <si>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</si>
  <si>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</si>
  <si>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</si>
  <si>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</si>
  <si>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</si>
  <si>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</si>
  <si>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</si>
  <si>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</si>
  <si>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</si>
  <si>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</si>
  <si>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</si>
  <si>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</si>
  <si>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</si>
  <si>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</si>
  <si>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</si>
  <si>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</si>
  <si>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</si>
  <si>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</si>
  <si>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</si>
  <si>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</si>
  <si>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</si>
  <si>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</si>
  <si>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</si>
  <si>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</si>
  <si>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</si>
  <si>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</si>
  <si>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</si>
  <si>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</si>
  <si>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</si>
  <si>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</si>
  <si>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</si>
  <si>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</si>
  <si>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</si>
  <si>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</si>
  <si>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</si>
  <si>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</si>
  <si>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</si>
  <si>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</si>
  <si>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</si>
  <si>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</si>
  <si>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</si>
  <si>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</si>
  <si>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</si>
  <si>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</si>
  <si>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</si>
  <si>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</si>
  <si>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</si>
  <si>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</si>
  <si>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</si>
  <si>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</si>
  <si>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</si>
  <si>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</si>
  <si>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</si>
  <si>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</si>
  <si>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</si>
  <si>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</si>
  <si>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</si>
  <si>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</si>
  <si>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</si>
  <si>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</si>
  <si>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</si>
  <si>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</si>
  <si>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</si>
  <si>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</si>
  <si>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</si>
  <si>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</si>
  <si>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</si>
  <si>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</si>
  <si>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</si>
  <si>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</si>
  <si>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</si>
  <si>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</si>
  <si>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</si>
  <si>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</si>
  <si>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</si>
  <si>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</si>
  <si>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</si>
  <si>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</si>
  <si>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</si>
  <si>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</si>
  <si>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</si>
  <si>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</si>
  <si>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</si>
  <si>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</si>
  <si>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</si>
  <si>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</si>
  <si>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</si>
  <si>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</si>
  <si>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</si>
  <si>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</si>
  <si>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</si>
  <si>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</si>
  <si>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</si>
  <si>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</si>
  <si>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</si>
  <si>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</si>
  <si>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</si>
  <si>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</si>
  <si>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</si>
  <si>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</si>
  <si>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</si>
  <si>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</si>
  <si>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</si>
  <si>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</si>
  <si>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</si>
  <si>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</si>
  <si>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</si>
  <si>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</si>
  <si>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</si>
  <si>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</si>
  <si>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</si>
  <si>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</si>
  <si>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</si>
  <si>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</si>
  <si>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</si>
  <si>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</si>
  <si>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</si>
  <si>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</si>
  <si>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</si>
  <si>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</si>
  <si>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</si>
  <si>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</si>
  <si>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</si>
  <si>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</si>
  <si>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</si>
  <si>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</si>
  <si>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</si>
  <si>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</si>
  <si>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</si>
  <si>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</si>
  <si>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</si>
  <si>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</si>
  <si>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</si>
  <si>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</si>
  <si>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</si>
  <si>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</si>
  <si>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</si>
  <si>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</si>
  <si>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</si>
  <si>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</si>
  <si>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</si>
  <si>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</si>
  <si>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</si>
  <si>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</si>
  <si>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</si>
  <si>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</si>
  <si>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</si>
  <si>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</si>
  <si>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</si>
  <si>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</si>
  <si>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</si>
  <si>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</si>
  <si>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</si>
  <si>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</si>
  <si>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</si>
  <si>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</si>
  <si>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</si>
  <si>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</si>
  <si>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</si>
  <si>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</si>
  <si>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</si>
  <si>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</si>
  <si>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</si>
  <si>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</si>
  <si>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</si>
  <si>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</si>
  <si>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</si>
  <si>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</si>
  <si>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</si>
  <si>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</si>
  <si>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</si>
  <si>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</si>
  <si>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</si>
  <si>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</si>
  <si>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</si>
  <si>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</si>
  <si>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</si>
  <si>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</si>
  <si>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</si>
  <si>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</si>
  <si>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</si>
  <si>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</si>
  <si>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</si>
  <si>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</si>
  <si>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</si>
  <si>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</si>
  <si>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</si>
  <si>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</si>
  <si>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</si>
  <si>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</si>
  <si>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</si>
  <si>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</si>
  <si>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</si>
  <si>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</si>
  <si>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</si>
  <si>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</si>
  <si>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</si>
  <si>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</si>
  <si>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</si>
  <si>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</si>
  <si>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</si>
  <si>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</si>
  <si>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</si>
  <si>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</si>
  <si>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</si>
  <si>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</si>
  <si>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</si>
  <si>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</si>
  <si>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</si>
  <si>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</si>
  <si>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</si>
  <si>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</si>
  <si>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</si>
  <si>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</si>
  <si>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</si>
  <si>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</si>
  <si>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</si>
  <si>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</si>
  <si>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</si>
  <si>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</si>
  <si>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</si>
  <si>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</si>
  <si>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</si>
  <si>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</si>
  <si>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</si>
  <si>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</si>
  <si>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</si>
  <si>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</si>
  <si>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</si>
  <si>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</si>
  <si>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</si>
  <si>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</si>
  <si>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</si>
  <si>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</si>
  <si>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</si>
  <si>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</si>
  <si>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</si>
  <si>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</si>
  <si>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</si>
  <si>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</si>
  <si>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</si>
  <si>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</si>
  <si>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</si>
  <si>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</si>
  <si>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</si>
  <si>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</si>
  <si>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</si>
  <si>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</si>
  <si>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</si>
  <si>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</si>
  <si>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</si>
  <si>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</si>
  <si>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</si>
  <si>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</si>
  <si>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</si>
  <si>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</si>
  <si>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</si>
  <si>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</si>
  <si>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</si>
  <si>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</si>
  <si>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</si>
  <si>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</si>
  <si>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</si>
  <si>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</si>
  <si>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</si>
  <si>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</si>
  <si>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</si>
  <si>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</si>
  <si>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</si>
  <si>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</si>
  <si>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</si>
  <si>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</si>
  <si>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</si>
  <si>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</si>
  <si>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</si>
  <si>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</si>
  <si>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</si>
  <si>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</si>
  <si>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</si>
  <si>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</si>
  <si>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</si>
  <si>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</si>
  <si>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</si>
  <si>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</si>
  <si>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</si>
  <si>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</si>
  <si>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</si>
  <si>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</si>
  <si>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</si>
  <si>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</si>
  <si>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</si>
  <si>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</si>
  <si>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</si>
  <si>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</si>
  <si>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</si>
  <si>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</si>
  <si>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</si>
  <si>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</si>
  <si>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</si>
  <si>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</si>
  <si>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</si>
  <si>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</si>
  <si>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</si>
  <si>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</si>
  <si>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</si>
  <si>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</si>
  <si>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</si>
  <si>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</si>
  <si>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</si>
  <si>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</si>
  <si>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</si>
  <si>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</si>
  <si>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</si>
  <si>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</si>
  <si>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</si>
  <si>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</si>
  <si>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</si>
  <si>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</si>
  <si>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</si>
  <si>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</si>
  <si>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</si>
  <si>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</si>
  <si>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</si>
  <si>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</si>
  <si>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</si>
  <si>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</si>
  <si>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</si>
  <si>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</si>
  <si>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</si>
  <si>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</si>
  <si>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</si>
  <si>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</si>
  <si>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</si>
  <si>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</si>
  <si>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</si>
  <si>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</si>
  <si>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</si>
  <si>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</si>
  <si>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</si>
  <si>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</si>
  <si>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</si>
  <si>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</si>
  <si>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</si>
  <si>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</si>
  <si>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</si>
  <si>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</si>
  <si>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</si>
  <si>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</si>
  <si>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</si>
  <si>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</si>
  <si>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</si>
  <si>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</si>
  <si>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</si>
  <si>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</si>
  <si>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</si>
  <si>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</si>
  <si>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</si>
  <si>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</si>
  <si>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</si>
  <si>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</si>
  <si>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</si>
  <si>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</si>
  <si>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</si>
  <si>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</si>
  <si>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</si>
  <si>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</si>
  <si>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</si>
  <si>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</si>
  <si>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</si>
  <si>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</si>
  <si>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</si>
  <si>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</si>
  <si>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</si>
  <si>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</si>
  <si>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</si>
  <si>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</si>
  <si>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</si>
  <si>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</si>
  <si>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</si>
  <si>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</si>
  <si>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</si>
  <si>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</si>
  <si>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</si>
  <si>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</si>
  <si>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</si>
  <si>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</si>
  <si>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</si>
  <si>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</si>
  <si>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</si>
  <si>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</si>
  <si>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</si>
  <si>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</si>
  <si>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</si>
  <si>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</si>
  <si>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</si>
  <si>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</si>
  <si>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</si>
  <si>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</si>
  <si>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</si>
  <si>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</si>
  <si>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</si>
  <si>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</si>
  <si>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</si>
  <si>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</si>
  <si>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</si>
  <si>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</si>
  <si>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</si>
  <si>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</si>
  <si>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</si>
  <si>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</si>
  <si>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</si>
  <si>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</si>
  <si>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</si>
  <si>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</si>
  <si>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</si>
  <si>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</si>
  <si>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</si>
  <si>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</si>
  <si>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</si>
  <si>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</si>
  <si>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</si>
  <si>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</si>
  <si>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</si>
  <si>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</si>
  <si>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</si>
  <si>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</si>
  <si>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</si>
  <si>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</si>
  <si>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</si>
  <si>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</si>
  <si>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</si>
  <si>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</si>
  <si>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</si>
  <si>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</si>
  <si>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</si>
  <si>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</si>
  <si>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</si>
  <si>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</si>
  <si>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</si>
  <si>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</si>
  <si>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</si>
  <si>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</si>
  <si>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</si>
  <si>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</si>
  <si>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</si>
  <si>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</si>
  <si>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</si>
  <si>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</si>
  <si>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</si>
  <si>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</si>
  <si>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</si>
  <si>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</si>
  <si>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</si>
  <si>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</si>
  <si>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</si>
  <si>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</si>
  <si>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</si>
  <si>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</si>
  <si>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</si>
  <si>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</si>
  <si>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</si>
  <si>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</si>
  <si>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</si>
  <si>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</si>
  <si>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</si>
  <si>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</si>
  <si>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</si>
  <si>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</si>
  <si>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</si>
  <si>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</si>
  <si>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</si>
  <si>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</si>
  <si>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</si>
  <si>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</si>
  <si>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</si>
  <si>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</si>
  <si>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</si>
  <si>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</si>
  <si>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</si>
  <si>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</si>
  <si>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</si>
  <si>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</si>
  <si>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</si>
  <si>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</si>
  <si>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</si>
  <si>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</si>
  <si>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</si>
  <si>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</si>
  <si>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</si>
  <si>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</si>
  <si>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</si>
  <si>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</si>
  <si>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</si>
  <si>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</si>
  <si>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</si>
  <si>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</si>
  <si>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</si>
  <si>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</si>
  <si>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</si>
  <si>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</si>
  <si>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</si>
  <si>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</si>
  <si>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</si>
  <si>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</si>
  <si>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</si>
  <si>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</si>
  <si>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</si>
  <si>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</si>
  <si>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</si>
  <si>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</si>
  <si>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</si>
  <si>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</si>
  <si>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</si>
  <si>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</si>
  <si>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</si>
  <si>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</si>
  <si>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</si>
  <si>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</si>
  <si>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</si>
  <si>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</si>
  <si>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</si>
  <si>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</si>
  <si>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</si>
  <si>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</si>
  <si>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</si>
  <si>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</si>
  <si>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</si>
  <si>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</si>
  <si>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</si>
  <si>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</si>
  <si>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</si>
  <si>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</si>
  <si>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</si>
  <si>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</si>
  <si>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</si>
  <si>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</si>
  <si>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</si>
  <si>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</si>
  <si>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</si>
  <si>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</si>
  <si>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</si>
  <si>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</si>
  <si>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</si>
  <si>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</si>
  <si>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</si>
  <si>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</si>
  <si>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</si>
  <si>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</si>
  <si>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</si>
  <si>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</si>
  <si>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</si>
  <si>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</si>
  <si>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</si>
  <si>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</si>
  <si>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</si>
  <si>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</si>
  <si>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</si>
  <si>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</si>
  <si>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</si>
  <si>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</si>
  <si>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</si>
  <si>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</si>
  <si>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</si>
  <si>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</si>
  <si>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</si>
  <si>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</si>
  <si>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</si>
  <si>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</si>
  <si>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</si>
  <si>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</si>
  <si>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</si>
  <si>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</si>
  <si>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</si>
  <si>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</si>
  <si>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</si>
  <si>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</si>
  <si>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</si>
  <si>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</si>
  <si>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</si>
  <si>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</si>
  <si>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</si>
  <si>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</si>
  <si>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</si>
  <si>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</si>
  <si>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</si>
  <si>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</si>
  <si>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</si>
  <si>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</si>
  <si>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</si>
  <si>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</si>
  <si>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</si>
  <si>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</si>
  <si>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</si>
  <si>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</si>
  <si>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</si>
  <si>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</si>
  <si>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</si>
  <si>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</si>
  <si>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</si>
  <si>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</si>
  <si>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</si>
  <si>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</si>
  <si>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</si>
  <si>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</si>
  <si>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</si>
  <si>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</si>
  <si>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</si>
  <si>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</si>
  <si>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</si>
  <si>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</si>
  <si>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</si>
  <si>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</si>
  <si>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</si>
  <si>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</si>
  <si>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</si>
  <si>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</si>
  <si>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</si>
  <si>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</si>
  <si>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</si>
  <si>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</si>
  <si>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</si>
  <si>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</si>
  <si>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</si>
  <si>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</si>
  <si>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</si>
  <si>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</si>
  <si>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</si>
  <si>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</si>
  <si>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</si>
  <si>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</si>
  <si>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</si>
  <si>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</si>
  <si>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</si>
  <si>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</si>
  <si>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</si>
  <si>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</si>
  <si>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</si>
  <si>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</si>
  <si>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</si>
  <si>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</si>
  <si>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</si>
  <si>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</si>
  <si>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</si>
  <si>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</si>
  <si>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</si>
  <si>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</si>
  <si>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</si>
  <si>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</si>
  <si>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</si>
  <si>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</si>
  <si>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</si>
  <si>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</si>
  <si>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</si>
  <si>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</si>
  <si>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</si>
  <si>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</si>
  <si>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</si>
  <si>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</si>
  <si>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</si>
  <si>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</si>
  <si>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</si>
  <si>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</si>
  <si>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</si>
  <si>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</si>
  <si>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</si>
  <si>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</si>
  <si>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</si>
  <si>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</si>
  <si>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</si>
  <si>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</si>
  <si>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</si>
  <si>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</si>
  <si>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</si>
  <si>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</si>
  <si>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</si>
  <si>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</si>
  <si>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</si>
  <si>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</si>
  <si>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</si>
  <si>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</si>
  <si>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</si>
  <si>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</si>
  <si>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</si>
  <si>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</si>
  <si>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</si>
  <si>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</si>
  <si>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</si>
  <si>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</si>
  <si>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</si>
  <si>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</si>
  <si>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</si>
  <si>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</si>
  <si>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</si>
  <si>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</si>
  <si>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</si>
  <si>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</si>
  <si>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</si>
  <si>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</si>
  <si>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</si>
  <si>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</si>
  <si>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</si>
  <si>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</si>
  <si>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</si>
  <si>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</si>
  <si>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</si>
  <si>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</si>
  <si>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</si>
  <si>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</si>
  <si>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</si>
  <si>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</si>
  <si>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</si>
  <si>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</si>
  <si>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</si>
  <si>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</si>
  <si>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</si>
  <si>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</si>
  <si>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</si>
  <si>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</si>
  <si>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</si>
  <si>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</si>
  <si>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</si>
  <si>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</si>
  <si>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</si>
  <si>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</si>
  <si>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</si>
  <si>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</si>
  <si>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</si>
  <si>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</si>
  <si>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</si>
  <si>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</si>
  <si>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</si>
  <si>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</si>
  <si>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</si>
  <si>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</si>
  <si>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</si>
  <si>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</si>
  <si>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</si>
  <si>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</si>
  <si>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</si>
  <si>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</si>
  <si>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</si>
  <si>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</si>
  <si>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</si>
  <si>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</si>
  <si>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</si>
  <si>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</si>
  <si>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</si>
  <si>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</si>
  <si>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</si>
  <si>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</si>
  <si>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</si>
  <si>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</si>
  <si>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</si>
  <si>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</si>
  <si>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</si>
  <si>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</si>
  <si>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</si>
  <si>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</si>
  <si>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</si>
  <si>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</si>
  <si>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</si>
  <si>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</si>
  <si>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</si>
  <si>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</si>
  <si>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</si>
  <si>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</si>
  <si>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</si>
  <si>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</si>
  <si>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</si>
  <si>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</si>
  <si>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</si>
  <si>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</si>
  <si>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</si>
  <si>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</si>
  <si>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</si>
  <si>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</si>
  <si>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</si>
  <si>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</si>
  <si>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</si>
  <si>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</si>
  <si>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</si>
  <si>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</si>
  <si>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</si>
  <si>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</si>
  <si>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</si>
  <si>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</si>
  <si>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</si>
  <si>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</si>
  <si>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</si>
  <si>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</si>
  <si>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</si>
  <si>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</si>
  <si>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</si>
  <si>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</si>
  <si>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</si>
  <si>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</si>
  <si>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</si>
  <si>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</si>
  <si>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</si>
  <si>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</si>
  <si>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</si>
  <si>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</si>
  <si>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</si>
  <si>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</si>
  <si>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</si>
  <si>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</si>
  <si>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</si>
  <si>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</si>
  <si>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</si>
  <si>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</si>
  <si>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</si>
  <si>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</si>
  <si>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</si>
  <si>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</si>
  <si>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</si>
  <si>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</si>
  <si>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</si>
  <si>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</si>
  <si>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</si>
  <si>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</si>
  <si>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</si>
  <si>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</si>
  <si>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</si>
  <si>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</si>
  <si>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</si>
  <si>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</si>
  <si>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</si>
  <si>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</si>
  <si>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</si>
  <si>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</si>
  <si>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</si>
  <si>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</si>
  <si>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</si>
  <si>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</si>
  <si>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</si>
  <si>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</si>
  <si>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</si>
  <si>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</si>
  <si>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</si>
  <si>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</si>
  <si>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</si>
  <si>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</si>
  <si>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</si>
  <si>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</si>
  <si>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</si>
  <si>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</si>
  <si>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</si>
  <si>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</si>
  <si>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</si>
  <si>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</si>
  <si>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</si>
  <si>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</si>
  <si>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</si>
  <si>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</si>
  <si>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</si>
  <si>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</si>
  <si>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</si>
  <si>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</si>
  <si>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</si>
  <si>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</si>
  <si>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</si>
  <si>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</si>
  <si>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</si>
  <si>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</si>
  <si>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</si>
  <si>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</si>
  <si>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</si>
  <si>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</si>
  <si>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</si>
  <si>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</si>
  <si>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</si>
  <si>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</si>
  <si>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</si>
  <si>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</si>
  <si>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</si>
  <si>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</si>
  <si>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</si>
  <si>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</si>
  <si>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</si>
  <si>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</si>
  <si>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</si>
  <si>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</si>
  <si>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</si>
  <si>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</si>
  <si>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</si>
  <si>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</si>
  <si>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</si>
  <si>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</si>
  <si>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</si>
  <si>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</si>
  <si>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</si>
  <si>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</si>
  <si>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</si>
  <si>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</si>
  <si>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</si>
  <si>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</si>
  <si>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</si>
  <si>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</si>
  <si>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</si>
  <si>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</si>
  <si>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</si>
  <si>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</si>
  <si>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</si>
  <si>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</si>
  <si>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</si>
  <si>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</si>
  <si>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</si>
  <si>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</si>
  <si>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</si>
  <si>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</si>
  <si>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</si>
  <si>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</si>
  <si>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</si>
  <si>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</si>
  <si>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</si>
  <si>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</si>
  <si>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</si>
  <si>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</si>
  <si>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</si>
  <si>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</si>
  <si>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</si>
  <si>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</si>
  <si>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</si>
  <si>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</si>
  <si>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</si>
  <si>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</si>
  <si>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</si>
  <si>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</si>
  <si>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</si>
  <si>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</si>
  <si>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</si>
  <si>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</si>
  <si>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</si>
  <si>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</si>
  <si>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</si>
  <si>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</si>
  <si>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</si>
  <si>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</si>
  <si>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</si>
  <si>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</si>
  <si>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</si>
  <si>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</si>
  <si>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</si>
  <si>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</si>
  <si>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</si>
  <si>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</si>
  <si>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</si>
  <si>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</si>
  <si>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</si>
  <si>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</si>
  <si>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</si>
  <si>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</si>
  <si>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</si>
  <si>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</si>
  <si>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</si>
  <si>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</si>
  <si>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</si>
  <si>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</si>
  <si>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</si>
  <si>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</si>
  <si>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</si>
  <si>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</si>
  <si>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</si>
  <si>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</si>
  <si>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</si>
  <si>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</si>
  <si>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</si>
  <si>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</si>
  <si>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</si>
  <si>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</si>
  <si>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</si>
  <si>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</si>
  <si>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</si>
  <si>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</si>
  <si>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</si>
  <si>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</si>
  <si>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</si>
  <si>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</si>
  <si>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</si>
  <si>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</si>
  <si>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</si>
  <si>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</si>
  <si>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</si>
  <si>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</si>
  <si>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</si>
  <si>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</si>
  <si>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</si>
  <si>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</si>
  <si>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</si>
  <si>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</si>
  <si>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</si>
  <si>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</si>
  <si>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</si>
  <si>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</si>
  <si>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</si>
  <si>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</si>
  <si>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</si>
  <si>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</si>
  <si>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</si>
  <si>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</si>
  <si>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</si>
  <si>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</si>
  <si>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</si>
  <si>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</si>
  <si>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</si>
  <si>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</si>
  <si>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</si>
  <si>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</si>
  <si>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</si>
  <si>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</si>
  <si>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</si>
  <si>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</si>
  <si>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</si>
  <si>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</si>
  <si>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</si>
  <si>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</si>
  <si>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</si>
  <si>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</si>
  <si>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</si>
  <si>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</si>
  <si>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</si>
  <si>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</si>
  <si>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</si>
  <si>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</si>
  <si>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</si>
  <si>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</si>
  <si>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</si>
  <si>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</si>
  <si>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</si>
  <si>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</si>
  <si>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</si>
  <si>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</si>
  <si>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</si>
  <si>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</si>
  <si>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</si>
  <si>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</si>
  <si>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</si>
  <si>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</si>
  <si>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</si>
  <si>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</si>
  <si>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</si>
  <si>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</si>
  <si>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</si>
  <si>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</si>
  <si>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</si>
  <si>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</si>
  <si>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</si>
  <si>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</si>
  <si>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</si>
  <si>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</si>
  <si>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</si>
  <si>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</si>
  <si>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</si>
  <si>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</si>
  <si>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</si>
  <si>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</si>
  <si>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</si>
  <si>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</si>
  <si>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</si>
  <si>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</si>
  <si>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</si>
  <si>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</si>
  <si>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</si>
  <si>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</si>
  <si>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</si>
  <si>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</si>
  <si>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</si>
  <si>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</si>
  <si>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</si>
  <si>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</si>
  <si>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</si>
  <si>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</si>
  <si>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</si>
  <si>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</si>
  <si>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</si>
  <si>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</si>
  <si>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</si>
  <si>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</si>
  <si>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</si>
  <si>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</si>
  <si>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</si>
  <si>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</si>
  <si>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</si>
  <si>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</si>
  <si>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</si>
  <si>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</si>
  <si>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</si>
  <si>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</si>
  <si>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</si>
  <si>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</si>
  <si>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</si>
  <si>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</si>
  <si>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</si>
  <si>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</si>
  <si>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</si>
  <si>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</si>
  <si>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</si>
  <si>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</si>
  <si>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</si>
  <si>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</si>
  <si>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</si>
  <si>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</si>
  <si>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</si>
  <si>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</si>
  <si>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</si>
  <si>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</si>
  <si>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</si>
  <si>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</si>
  <si>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</si>
  <si>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</si>
  <si>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</si>
  <si>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</si>
  <si>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</si>
  <si>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</si>
  <si>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</si>
  <si>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</si>
  <si>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</si>
  <si>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</si>
  <si>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</si>
  <si>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</si>
  <si>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</si>
  <si>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</si>
  <si>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</si>
  <si>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</si>
  <si>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</si>
  <si>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</si>
  <si>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</si>
  <si>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</si>
  <si>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</si>
  <si>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</si>
  <si>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</si>
  <si>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</si>
  <si>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</si>
  <si>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</si>
  <si>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</si>
  <si>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</si>
  <si>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</si>
  <si>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</si>
  <si>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</si>
  <si>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</si>
  <si>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</si>
  <si>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</si>
  <si>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</si>
  <si>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</si>
  <si>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</si>
  <si>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</si>
  <si>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</si>
  <si>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</si>
  <si>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</si>
  <si>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</si>
  <si>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</si>
  <si>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</si>
  <si>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</si>
  <si>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</si>
  <si>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</si>
  <si>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</si>
  <si>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</si>
  <si>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</si>
  <si>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</si>
  <si>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</si>
  <si>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</si>
  <si>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</si>
  <si>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</si>
  <si>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</si>
  <si>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</si>
  <si>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</si>
  <si>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</si>
  <si>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</si>
  <si>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</si>
  <si>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</si>
  <si>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</si>
  <si>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</si>
  <si>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</si>
  <si>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</si>
  <si>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</si>
  <si>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</si>
  <si>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</si>
  <si>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</si>
  <si>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</si>
  <si>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</si>
  <si>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</si>
  <si>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</si>
  <si>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</si>
  <si>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</si>
  <si>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</si>
  <si>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</si>
  <si>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</si>
  <si>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</si>
  <si>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</si>
  <si>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</si>
  <si>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</si>
  <si>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</si>
  <si>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</si>
  <si>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</si>
  <si>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</si>
  <si>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</si>
  <si>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</si>
  <si>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</si>
  <si>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</si>
  <si>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</si>
  <si>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</si>
  <si>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</si>
  <si>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</si>
  <si>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</si>
  <si>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</si>
  <si>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</si>
  <si>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</si>
  <si>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</si>
  <si>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</si>
  <si>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</si>
  <si>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</si>
  <si>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</si>
  <si>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</si>
  <si>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</si>
  <si>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</si>
  <si>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</si>
  <si>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</si>
  <si>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</si>
  <si>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</si>
  <si>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</si>
  <si>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</si>
  <si>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</si>
  <si>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</si>
  <si>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</si>
  <si>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</si>
  <si>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</si>
  <si>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</si>
  <si>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</si>
  <si>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</si>
  <si>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</si>
  <si>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</si>
  <si>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</si>
  <si>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</si>
  <si>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</si>
  <si>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</si>
  <si>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</si>
  <si>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</si>
  <si>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</si>
  <si>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</si>
  <si>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</si>
  <si>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</si>
  <si>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</si>
  <si>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</si>
  <si>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</si>
  <si>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</si>
  <si>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</si>
  <si>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</si>
  <si>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</si>
  <si>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</si>
  <si>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</si>
  <si>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</si>
  <si>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</si>
  <si>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</si>
  <si>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</si>
  <si>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</si>
  <si>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</si>
  <si>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</si>
  <si>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</si>
  <si>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</si>
  <si>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</si>
  <si>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</si>
  <si>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</si>
  <si>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</si>
  <si>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</si>
  <si>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</si>
  <si>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</si>
  <si>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</si>
  <si>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</si>
  <si>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</si>
  <si>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</si>
  <si>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</si>
  <si>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</si>
  <si>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</si>
  <si>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</si>
  <si>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</si>
  <si>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</si>
  <si>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</si>
  <si>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</si>
  <si>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</si>
  <si>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</si>
  <si>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</si>
  <si>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</si>
  <si>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</si>
  <si>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</si>
  <si>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</si>
  <si>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</si>
  <si>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</si>
  <si>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</si>
  <si>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</si>
  <si>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</si>
  <si>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</si>
  <si>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</si>
  <si>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</si>
  <si>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</si>
  <si>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</si>
  <si>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</si>
  <si>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</si>
  <si>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</si>
  <si>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</si>
  <si>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</si>
  <si>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</si>
  <si>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</si>
  <si>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</si>
  <si>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</si>
  <si>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</si>
  <si>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</si>
  <si>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</si>
  <si>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</si>
  <si>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</si>
  <si>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</si>
  <si>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</si>
  <si>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</si>
  <si>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</si>
  <si>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</si>
  <si>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</si>
  <si>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</si>
  <si>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</si>
  <si>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</si>
  <si>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</si>
  <si>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</si>
  <si>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</si>
  <si>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</si>
  <si>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</si>
  <si>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</si>
  <si>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</si>
  <si>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</si>
  <si>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</si>
  <si>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</si>
  <si>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</si>
  <si>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</si>
  <si>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</si>
  <si>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</si>
  <si>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</si>
  <si>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</si>
  <si>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</si>
  <si>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</si>
  <si>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</si>
  <si>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</si>
  <si>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</si>
  <si>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</si>
  <si>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</si>
  <si>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</si>
  <si>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</si>
  <si>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</si>
  <si>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</si>
  <si>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</si>
  <si>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</si>
  <si>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</si>
  <si>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</si>
  <si>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</si>
  <si>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</si>
  <si>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</si>
  <si>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</si>
  <si>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</si>
  <si>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</si>
  <si>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</si>
  <si>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</si>
  <si>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</si>
  <si>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</si>
  <si>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</si>
  <si>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</si>
  <si>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</si>
  <si>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</si>
  <si>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</si>
  <si>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</si>
  <si>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</si>
  <si>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</si>
  <si>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</si>
  <si>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</si>
  <si>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</si>
  <si>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</si>
  <si>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</si>
  <si>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</si>
  <si>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</si>
  <si>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</si>
  <si>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</si>
  <si>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</si>
  <si>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</si>
  <si>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</si>
  <si>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</si>
  <si>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</si>
  <si>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</si>
  <si>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</si>
  <si>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</si>
  <si>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</si>
  <si>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</si>
  <si>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</si>
  <si>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</si>
  <si>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</si>
  <si>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</si>
  <si>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</si>
  <si>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</si>
  <si>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</si>
  <si>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</si>
  <si>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</si>
  <si>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</si>
  <si>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</si>
  <si>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</si>
  <si>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</si>
  <si>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</si>
  <si>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</si>
  <si>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</si>
  <si>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</si>
  <si>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</si>
  <si>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</si>
  <si>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</si>
  <si>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</si>
  <si>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</si>
  <si>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</si>
  <si>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</si>
  <si>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</si>
  <si>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</si>
  <si>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</si>
  <si>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</si>
  <si>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</si>
  <si>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</si>
  <si>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</si>
  <si>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</si>
  <si>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</si>
  <si>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</si>
  <si>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</si>
  <si>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</si>
  <si>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</si>
  <si>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</si>
  <si>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</si>
  <si>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</si>
  <si>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</si>
  <si>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</si>
  <si>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</si>
  <si>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</si>
  <si>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</si>
  <si>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</si>
  <si>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</si>
  <si>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</si>
  <si>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</si>
  <si>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</si>
  <si>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</si>
  <si>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</si>
  <si>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</si>
  <si>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</si>
  <si>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</si>
  <si>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</si>
  <si>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</si>
  <si>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</si>
  <si>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</si>
  <si>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</si>
  <si>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</si>
  <si>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</si>
  <si>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</si>
  <si>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</si>
  <si>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</si>
  <si>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</si>
  <si>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</si>
  <si>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</si>
  <si>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</si>
  <si>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</si>
  <si>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</si>
  <si>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</si>
  <si>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</si>
  <si>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</si>
  <si>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</si>
  <si>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</si>
  <si>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</si>
  <si>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</si>
  <si>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</si>
  <si>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</si>
  <si>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</si>
  <si>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</si>
  <si>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</si>
  <si>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</si>
  <si>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</si>
  <si>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</si>
  <si>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</si>
  <si>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</si>
  <si>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</si>
  <si>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</si>
  <si>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</si>
  <si>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</si>
  <si>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</si>
  <si>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</si>
  <si>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</si>
  <si>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</si>
  <si>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</si>
  <si>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</si>
  <si>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</si>
  <si>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</si>
  <si>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</si>
  <si>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</si>
  <si>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</si>
  <si>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</si>
  <si>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</si>
  <si>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</si>
  <si>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</si>
  <si>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</si>
  <si>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</si>
  <si>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</si>
  <si>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</si>
  <si>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</si>
  <si>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</si>
  <si>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</si>
  <si>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</si>
  <si>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</si>
  <si>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</si>
  <si>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</si>
  <si>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</si>
  <si>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</si>
  <si>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</si>
  <si>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</si>
  <si>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</si>
  <si>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</si>
  <si>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</si>
  <si>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</si>
  <si>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</si>
  <si>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</si>
  <si>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</si>
  <si>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</si>
  <si>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</si>
  <si>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</si>
  <si>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</si>
  <si>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</si>
  <si>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</si>
  <si>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</si>
  <si>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</si>
  <si>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</si>
  <si>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</si>
  <si>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</si>
  <si>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</si>
  <si>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</si>
  <si>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</si>
  <si>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</si>
  <si>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</si>
  <si>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</si>
  <si>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</si>
  <si>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</si>
  <si>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</si>
  <si>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</si>
  <si>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</si>
  <si>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</si>
  <si>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</si>
  <si>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</si>
  <si>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</si>
  <si>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</si>
  <si>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</si>
  <si>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</si>
  <si>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</si>
  <si>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</si>
  <si>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</si>
  <si>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</si>
  <si>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</si>
  <si>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</si>
  <si>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</si>
  <si>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</si>
  <si>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</si>
  <si>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</si>
  <si>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</si>
  <si>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</si>
  <si>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</si>
  <si>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</si>
  <si>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</si>
  <si>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</si>
  <si>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</si>
  <si>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</si>
  <si>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</si>
  <si>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</si>
  <si>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</si>
  <si>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</si>
  <si>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</si>
  <si>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</si>
  <si>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</si>
  <si>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</si>
  <si>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</si>
  <si>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</si>
  <si>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</si>
  <si>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</si>
  <si>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</si>
  <si>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</si>
  <si>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</si>
  <si>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</si>
  <si>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</si>
  <si>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</si>
  <si>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</si>
  <si>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</si>
  <si>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</si>
  <si>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</si>
  <si>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</si>
  <si>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</si>
  <si>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</si>
  <si>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</si>
  <si>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</si>
  <si>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</si>
  <si>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</si>
  <si>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</si>
  <si>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</si>
  <si>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</si>
  <si>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</si>
  <si>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</si>
  <si>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</si>
  <si>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</si>
  <si>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</si>
  <si>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</si>
  <si>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</si>
  <si>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</si>
  <si>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</si>
  <si>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</si>
  <si>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</si>
  <si>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</si>
  <si>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</si>
  <si>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</si>
  <si>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</si>
  <si>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</si>
  <si>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</si>
  <si>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</si>
  <si>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</si>
  <si>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</si>
  <si>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</si>
  <si>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</si>
  <si>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</si>
  <si>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</si>
  <si>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</si>
  <si>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</si>
  <si>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</si>
  <si>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</si>
  <si>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</si>
  <si>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</si>
  <si>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</si>
  <si>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</si>
  <si>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</si>
  <si>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</si>
  <si>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</si>
  <si>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</si>
  <si>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</si>
  <si>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</si>
  <si>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</si>
  <si>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</si>
  <si>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</si>
  <si>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</si>
  <si>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</si>
  <si>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</si>
  <si>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</si>
  <si>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</si>
  <si>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</si>
  <si>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</si>
  <si>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</si>
  <si>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</si>
  <si>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</si>
  <si>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</si>
  <si>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</si>
  <si>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</si>
  <si>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</si>
  <si>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</si>
  <si>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</si>
  <si>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</si>
  <si>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</si>
  <si>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</si>
  <si>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</si>
  <si>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</si>
  <si>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</si>
  <si>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</si>
  <si>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</si>
  <si>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</si>
  <si>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</si>
  <si>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</si>
  <si>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</si>
  <si>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</si>
  <si>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</si>
  <si>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</si>
  <si>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</si>
  <si>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</si>
  <si>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</si>
  <si>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</si>
  <si>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</si>
  <si>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</si>
  <si>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</si>
  <si>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</si>
  <si>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</si>
  <si>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</si>
  <si>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</si>
  <si>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</si>
  <si>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</si>
  <si>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</si>
  <si>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</si>
  <si>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</si>
  <si>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</si>
  <si>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</si>
  <si>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</si>
  <si>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</si>
  <si>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</si>
  <si>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</si>
  <si>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</si>
  <si>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</si>
  <si>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</si>
  <si>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</si>
  <si>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</si>
  <si>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</si>
  <si>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</si>
  <si>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</si>
  <si>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</si>
  <si>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</si>
  <si>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</si>
  <si>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</si>
  <si>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</si>
  <si>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</si>
  <si>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</si>
  <si>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</si>
  <si>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</si>
  <si>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</si>
  <si>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</si>
  <si>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</si>
  <si>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</si>
  <si>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</si>
  <si>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</si>
  <si>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</si>
  <si>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</si>
  <si>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</si>
  <si>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</si>
  <si>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</si>
  <si>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</si>
  <si>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</si>
  <si>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</si>
  <si>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</si>
  <si>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</si>
  <si>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</si>
  <si>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</si>
  <si>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</si>
  <si>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</si>
  <si>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</si>
  <si>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</si>
  <si>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</si>
  <si>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</si>
  <si>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</si>
  <si>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</si>
  <si>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</si>
  <si>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</si>
  <si>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</si>
  <si>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</si>
  <si>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</si>
  <si>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</si>
  <si>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</si>
  <si>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</si>
  <si>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</si>
  <si>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</si>
  <si>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</si>
  <si>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</si>
  <si>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</si>
  <si>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</si>
  <si>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</si>
  <si>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</si>
  <si>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</si>
  <si>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</si>
  <si>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</si>
  <si>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</si>
  <si>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</si>
  <si>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</si>
  <si>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</si>
  <si>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</si>
  <si>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</si>
  <si>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</si>
  <si>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</si>
  <si>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</si>
  <si>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</si>
  <si>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</si>
  <si>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</si>
  <si>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</si>
  <si>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</si>
  <si>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</si>
  <si>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</si>
  <si>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</si>
  <si>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</si>
  <si>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</si>
  <si>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</si>
  <si>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</si>
  <si>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</si>
  <si>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</si>
  <si>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</si>
  <si>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</si>
  <si>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</si>
  <si>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</si>
  <si>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</si>
  <si>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</si>
  <si>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</si>
  <si>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</si>
  <si>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</si>
  <si>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</si>
  <si>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</si>
  <si>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</si>
  <si>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</si>
  <si>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</si>
  <si>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</si>
  <si>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</si>
  <si>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</si>
  <si>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</si>
  <si>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</si>
  <si>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</si>
  <si>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</si>
  <si>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</si>
  <si>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</si>
  <si>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</si>
  <si>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</si>
  <si>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</si>
  <si>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</si>
  <si>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</si>
  <si>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</si>
  <si>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</si>
  <si>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</si>
  <si>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</si>
  <si>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</si>
  <si>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</si>
  <si>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</si>
  <si>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</si>
  <si>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</si>
  <si>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</si>
  <si>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</si>
  <si>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</si>
  <si>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</si>
  <si>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</si>
  <si>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</si>
  <si>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</si>
  <si>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</si>
  <si>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</si>
  <si>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</si>
  <si>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</si>
  <si>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</si>
  <si>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</si>
  <si>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</si>
  <si>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</si>
  <si>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</si>
  <si>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</si>
  <si>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</si>
  <si>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</si>
  <si>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</si>
  <si>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</si>
  <si>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</si>
  <si>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</si>
  <si>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</si>
  <si>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</si>
  <si>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</si>
  <si>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</si>
  <si>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</si>
  <si>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</si>
  <si>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</si>
  <si>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</si>
  <si>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</si>
  <si>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</si>
  <si>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</si>
  <si>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</si>
  <si>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</si>
  <si>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</si>
  <si>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</si>
  <si>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</si>
  <si>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</si>
  <si>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</si>
  <si>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</si>
  <si>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</si>
  <si>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</si>
  <si>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</si>
  <si>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</si>
  <si>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</si>
  <si>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</si>
  <si>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</si>
  <si>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</si>
  <si>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</si>
  <si>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</si>
  <si>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</si>
  <si>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</si>
  <si>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</si>
  <si>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</si>
  <si>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</si>
  <si>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</si>
  <si>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</si>
  <si>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</si>
  <si>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</si>
  <si>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</si>
  <si>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</si>
  <si>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</si>
  <si>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</si>
  <si>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</si>
  <si>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</si>
  <si>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</si>
  <si>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</si>
  <si>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</si>
  <si>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</si>
  <si>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</si>
  <si>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</si>
  <si>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</si>
  <si>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</si>
  <si>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</si>
  <si>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</si>
  <si>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</si>
  <si>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</si>
  <si>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</si>
  <si>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</si>
  <si>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</si>
  <si>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</si>
  <si>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</si>
  <si>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</si>
  <si>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</si>
  <si>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</si>
  <si>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</si>
  <si>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</si>
  <si>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</si>
  <si>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</si>
  <si>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</si>
  <si>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</si>
  <si>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</si>
  <si>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</si>
  <si>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</si>
  <si>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</si>
  <si>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</si>
  <si>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</si>
  <si>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</si>
  <si>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</si>
  <si>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</si>
  <si>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</si>
  <si>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</si>
  <si>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</si>
  <si>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</si>
  <si>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</si>
  <si>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</si>
  <si>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</si>
  <si>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</si>
  <si>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</si>
  <si>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</si>
  <si>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</si>
  <si>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</si>
  <si>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</si>
  <si>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</si>
  <si>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</si>
  <si>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</si>
  <si>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</si>
  <si>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</si>
  <si>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</si>
  <si>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</si>
  <si>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</si>
  <si>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</si>
  <si>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</si>
  <si>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</si>
  <si>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</si>
  <si>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</si>
  <si>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</si>
  <si>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</si>
  <si>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</si>
  <si>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</si>
  <si>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</si>
  <si>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</si>
  <si>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</si>
  <si>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</si>
  <si>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</si>
  <si>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</si>
  <si>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</si>
  <si>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</si>
  <si>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</si>
  <si>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</si>
  <si>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</si>
  <si>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</si>
  <si>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</si>
  <si>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</si>
  <si>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</si>
  <si>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</si>
  <si>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</si>
  <si>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</si>
  <si>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</si>
  <si>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</si>
  <si>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</si>
  <si>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</si>
  <si>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</si>
  <si>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</si>
  <si>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</si>
  <si>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</si>
  <si>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</si>
  <si>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</si>
  <si>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</si>
  <si>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</si>
  <si>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</si>
  <si>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</si>
  <si>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</si>
  <si>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</si>
  <si>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</si>
  <si>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</si>
  <si>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</si>
  <si>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</si>
  <si>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</si>
  <si>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</si>
  <si>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</si>
  <si>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</si>
  <si>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</si>
  <si>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</si>
  <si>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</si>
  <si>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</si>
  <si>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</si>
  <si>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</si>
  <si>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</si>
  <si>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</si>
  <si>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</si>
  <si>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</si>
  <si>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</si>
  <si>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</si>
  <si>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</si>
  <si>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</si>
  <si>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</si>
  <si>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</si>
  <si>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</si>
  <si>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</si>
  <si>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</si>
  <si>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</si>
  <si>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</si>
  <si>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</si>
  <si>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</si>
  <si>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</si>
  <si>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</si>
  <si>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</si>
  <si>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</si>
  <si>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</si>
  <si>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</si>
  <si>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</si>
  <si>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</si>
  <si>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</si>
  <si>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</si>
  <si>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</si>
  <si>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</si>
  <si>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</si>
  <si>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</si>
  <si>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</si>
  <si>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</si>
  <si>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</si>
  <si>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</si>
  <si>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</si>
  <si>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</si>
  <si>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</si>
  <si>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</si>
  <si>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</si>
  <si>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</si>
  <si>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</si>
  <si>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</si>
  <si>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</si>
  <si>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</si>
  <si>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</si>
  <si>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</si>
  <si>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</si>
  <si>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</si>
  <si>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</si>
  <si>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</si>
  <si>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</si>
  <si>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</si>
  <si>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</si>
  <si>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</si>
  <si>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</si>
  <si>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</si>
  <si>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</si>
  <si>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</si>
  <si>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</si>
  <si>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</si>
  <si>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</si>
  <si>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</si>
  <si>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</si>
  <si>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</si>
  <si>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</si>
  <si>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</si>
  <si>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</si>
  <si>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</si>
  <si>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</si>
  <si>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</si>
  <si>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</si>
  <si>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</si>
  <si>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</si>
  <si>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</si>
  <si>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</si>
  <si>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</si>
  <si>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</si>
  <si>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</si>
  <si>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</si>
  <si>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</si>
  <si>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</si>
  <si>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</si>
  <si>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</si>
  <si>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</si>
  <si>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</si>
  <si>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</si>
  <si>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</si>
  <si>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</si>
  <si>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</si>
  <si>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</si>
  <si>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</si>
  <si>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</si>
  <si>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</si>
  <si>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</si>
  <si>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</si>
  <si>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</si>
  <si>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</si>
  <si>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</si>
  <si>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</si>
  <si>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</si>
  <si>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</si>
  <si>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</si>
  <si>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</si>
  <si>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</si>
  <si>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</si>
  <si>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</si>
  <si>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</si>
  <si>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</si>
  <si>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</si>
  <si>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</si>
  <si>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</si>
  <si>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</si>
  <si>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</si>
  <si>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</si>
  <si>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</si>
  <si>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</si>
  <si>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</si>
  <si>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</si>
  <si>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</si>
  <si>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</si>
  <si>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</si>
  <si>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</si>
  <si>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</si>
  <si>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</si>
  <si>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</si>
  <si>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</si>
  <si>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</si>
  <si>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</si>
  <si>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</si>
  <si>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</si>
  <si>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</si>
  <si>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</si>
  <si>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</si>
  <si>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</si>
  <si>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</si>
  <si>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</si>
  <si>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</si>
  <si>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</si>
  <si>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</si>
  <si>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</si>
  <si>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</si>
  <si>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</si>
  <si>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</si>
  <si>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</si>
  <si>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</si>
  <si>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</si>
  <si>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</si>
  <si>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</si>
  <si>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</si>
  <si>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</si>
  <si>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</si>
  <si>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</si>
  <si>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</si>
  <si>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</si>
  <si>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</si>
  <si>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</si>
  <si>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</si>
  <si>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</si>
  <si>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</si>
  <si>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</si>
  <si>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</si>
  <si>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</si>
  <si>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</si>
  <si>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</si>
  <si>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</si>
  <si>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</si>
  <si>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</si>
  <si>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</si>
  <si>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</si>
  <si>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</si>
  <si>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</si>
  <si>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</si>
  <si>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</si>
  <si>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</si>
  <si>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</si>
  <si>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</si>
  <si>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</si>
  <si>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</si>
  <si>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</si>
  <si>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</si>
  <si>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</si>
  <si>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</si>
  <si>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</si>
  <si>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</si>
  <si>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</si>
  <si>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</si>
  <si>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</si>
  <si>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</si>
  <si>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</si>
  <si>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</si>
  <si>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</si>
  <si>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</si>
  <si>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</si>
  <si>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</si>
  <si>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</si>
  <si>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</si>
  <si>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</si>
  <si>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</si>
  <si>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</si>
  <si>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</si>
  <si>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</si>
  <si>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</si>
  <si>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</si>
  <si>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</si>
  <si>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</si>
  <si>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</si>
  <si>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</si>
  <si>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</si>
  <si>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</si>
  <si>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</si>
  <si>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</si>
  <si>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</si>
  <si>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</si>
  <si>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</si>
  <si>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</si>
  <si>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</si>
  <si>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</si>
  <si>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</si>
  <si>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</si>
  <si>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</si>
  <si>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</si>
  <si>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</si>
  <si>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</si>
  <si>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</si>
  <si>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</si>
  <si>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</si>
  <si>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</si>
  <si>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</si>
  <si>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</si>
  <si>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</si>
  <si>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</si>
  <si>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</si>
  <si>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</si>
  <si>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</si>
  <si>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</si>
  <si>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</si>
  <si>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</si>
  <si>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</si>
  <si>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</si>
  <si>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</si>
  <si>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</si>
  <si>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</si>
  <si>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</si>
  <si>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</si>
  <si>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</si>
  <si>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</si>
  <si>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</si>
  <si>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</si>
  <si>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</si>
  <si>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</si>
  <si>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</si>
  <si>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</si>
  <si>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</si>
  <si>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</si>
  <si>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</si>
  <si>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</si>
  <si>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</si>
  <si>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</si>
  <si>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</si>
  <si>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</si>
  <si>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</si>
  <si>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</si>
  <si>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</si>
  <si>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</si>
  <si>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</si>
  <si>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</si>
  <si>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</si>
  <si>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</si>
  <si>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</si>
  <si>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</si>
  <si>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</si>
  <si>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</si>
  <si>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</si>
  <si>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</si>
  <si>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</si>
  <si>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</si>
  <si>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</si>
  <si>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</si>
  <si>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</si>
  <si>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</si>
  <si>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</si>
  <si>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</si>
  <si>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</si>
  <si>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</si>
  <si>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</si>
  <si>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</si>
  <si>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</si>
  <si>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</si>
  <si>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</si>
  <si>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</si>
  <si>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</si>
  <si>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</si>
  <si>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</si>
  <si>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</si>
  <si>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</si>
  <si>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</si>
  <si>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</si>
  <si>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</si>
  <si>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</si>
  <si>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</si>
  <si>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</si>
  <si>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</si>
  <si>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</si>
  <si>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</si>
  <si>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</si>
  <si>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</si>
  <si>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</si>
  <si>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</si>
  <si>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</si>
  <si>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</si>
  <si>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</si>
  <si>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</si>
  <si>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</si>
  <si>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</si>
  <si>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</si>
  <si>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</si>
  <si>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</si>
  <si>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</si>
  <si>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</si>
  <si>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</si>
  <si>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</si>
  <si>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</si>
  <si>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</si>
  <si>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</si>
  <si>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</si>
  <si>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</si>
  <si>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</si>
  <si>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</si>
  <si>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</si>
  <si>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</si>
  <si>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</si>
  <si>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</si>
  <si>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</si>
  <si>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</si>
  <si>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</si>
  <si>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</si>
  <si>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</si>
  <si>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</si>
  <si>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</si>
  <si>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</si>
  <si>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</si>
  <si>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</si>
  <si>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</si>
  <si>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</si>
  <si>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</si>
  <si>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</si>
  <si>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</si>
  <si>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</si>
  <si>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</si>
  <si>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</si>
  <si>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</si>
  <si>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</si>
  <si>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</si>
  <si>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</si>
  <si>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</si>
  <si>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</si>
  <si>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</si>
  <si>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</si>
  <si>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</si>
  <si>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</si>
  <si>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</si>
  <si>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</si>
  <si>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</si>
  <si>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</si>
  <si>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</si>
  <si>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</si>
  <si>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</si>
  <si>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</si>
  <si>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</si>
  <si>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</si>
  <si>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</si>
  <si>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</si>
  <si>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</si>
  <si>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</si>
  <si>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</si>
  <si>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</si>
  <si>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</si>
  <si>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</si>
  <si>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</si>
  <si>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</si>
  <si>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</si>
  <si>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</si>
  <si>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</si>
  <si>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</si>
  <si>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</si>
  <si>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</si>
  <si>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</si>
  <si>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</si>
  <si>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</si>
  <si>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</si>
  <si>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</si>
  <si>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</si>
  <si>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</si>
  <si>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</si>
  <si>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</si>
  <si>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</si>
  <si>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</si>
  <si>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</si>
  <si>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</si>
  <si>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</si>
  <si>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</si>
  <si>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</si>
  <si>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</si>
  <si>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</si>
  <si>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</si>
  <si>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</si>
  <si>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</si>
  <si>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</si>
  <si>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</si>
  <si>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</si>
  <si>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</si>
  <si>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</si>
  <si>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</si>
  <si>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</si>
  <si>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</si>
  <si>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</si>
  <si>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</si>
  <si>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</si>
  <si>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</si>
  <si>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</si>
  <si>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</si>
  <si>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</si>
  <si>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</si>
  <si>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</si>
  <si>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</si>
  <si>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</si>
  <si>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</si>
  <si>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</si>
  <si>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</si>
  <si>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</si>
  <si>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</si>
  <si>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</si>
  <si>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</si>
  <si>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</si>
  <si>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</si>
  <si>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</si>
  <si>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</si>
  <si>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</si>
  <si>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</si>
  <si>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</si>
  <si>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</si>
  <si>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</si>
  <si>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</si>
  <si>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</si>
  <si>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</si>
  <si>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</si>
  <si>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</si>
  <si>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</si>
  <si>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</si>
  <si>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</si>
  <si>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</si>
  <si>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</si>
  <si>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</si>
  <si>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</si>
  <si>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</si>
  <si>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</si>
  <si>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</si>
  <si>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</si>
  <si>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</si>
  <si>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</si>
  <si>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</si>
  <si>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</si>
  <si>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</si>
  <si>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</si>
  <si>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</si>
  <si>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</si>
  <si>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</si>
  <si>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</si>
  <si>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</si>
  <si>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</si>
  <si>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</si>
  <si>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</si>
  <si>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</si>
  <si>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</si>
  <si>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</si>
  <si>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</si>
  <si>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</si>
  <si>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</si>
  <si>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</si>
  <si>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</si>
  <si>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</si>
  <si>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</si>
  <si>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</si>
  <si>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</si>
  <si>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</si>
  <si>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</si>
  <si>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</si>
  <si>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</si>
  <si>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</si>
  <si>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</si>
  <si>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</si>
  <si>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</si>
  <si>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</si>
  <si>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</si>
  <si>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</si>
  <si>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</si>
  <si>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</si>
  <si>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</si>
  <si>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</si>
  <si>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</si>
  <si>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</si>
  <si>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</si>
  <si>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</si>
  <si>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</si>
  <si>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</si>
  <si>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</si>
  <si>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</si>
  <si>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</si>
  <si>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</si>
  <si>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</si>
  <si>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</si>
  <si>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</si>
  <si>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</si>
  <si>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</si>
  <si>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</si>
  <si>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</si>
  <si>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</si>
  <si>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</si>
  <si>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</si>
  <si>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</si>
  <si>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</si>
  <si>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</si>
  <si>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</si>
  <si>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</si>
  <si>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</si>
  <si>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</si>
  <si>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</si>
  <si>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</si>
  <si>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</si>
  <si>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</si>
  <si>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</si>
  <si>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</si>
  <si>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</si>
  <si>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</si>
  <si>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</si>
  <si>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</si>
  <si>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</si>
  <si>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</si>
  <si>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</si>
  <si>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</si>
  <si>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</si>
  <si>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</si>
  <si>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</si>
  <si>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</si>
  <si>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</si>
  <si>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</si>
  <si>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</si>
  <si>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</si>
  <si>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</si>
  <si>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</si>
  <si>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</si>
  <si>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</si>
  <si>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</si>
  <si>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</si>
  <si>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</si>
  <si>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</si>
  <si>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</si>
  <si>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</si>
  <si>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</si>
  <si>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</si>
  <si>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</si>
  <si>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</si>
  <si>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</si>
  <si>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</si>
  <si>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</si>
  <si>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</si>
  <si>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</si>
  <si>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</si>
  <si>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</si>
  <si>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</si>
  <si>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</si>
  <si>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</si>
  <si>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</si>
  <si>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</si>
  <si>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</si>
  <si>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</si>
  <si>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</si>
  <si>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</si>
  <si>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</si>
  <si>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</si>
  <si>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</si>
  <si>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</si>
  <si>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</si>
  <si>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</si>
  <si>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</si>
  <si>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</si>
  <si>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</si>
  <si>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</si>
  <si>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</si>
  <si>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</si>
  <si>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</si>
  <si>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</si>
  <si>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</si>
  <si>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</si>
  <si>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</si>
  <si>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</si>
  <si>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</si>
  <si>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</si>
  <si>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</si>
  <si>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</si>
  <si>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</si>
  <si>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</si>
  <si>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</si>
  <si>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</si>
  <si>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</si>
  <si>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</si>
  <si>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</si>
  <si>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</si>
  <si>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</si>
  <si>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</si>
  <si>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</si>
  <si>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</si>
  <si>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</si>
  <si>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</si>
  <si>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</si>
  <si>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</si>
  <si>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</si>
  <si>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</si>
  <si>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</si>
  <si>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</si>
  <si>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</si>
  <si>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</si>
  <si>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</si>
  <si>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</si>
  <si>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</si>
  <si>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</si>
  <si>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</si>
  <si>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</si>
  <si>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</si>
  <si>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</si>
  <si>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</si>
  <si>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</si>
  <si>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</si>
  <si>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</si>
  <si>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</si>
  <si>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</si>
  <si>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</si>
  <si>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</si>
  <si>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</si>
  <si>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</si>
  <si>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</si>
  <si>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</si>
  <si>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</si>
  <si>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</si>
  <si>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</si>
  <si>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</si>
  <si>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</si>
  <si>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</si>
  <si>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</si>
  <si>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</si>
  <si>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</si>
  <si>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</si>
  <si>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</si>
  <si>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</si>
  <si>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</si>
  <si>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</si>
  <si>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</si>
  <si>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</si>
  <si>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</si>
  <si>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</si>
  <si>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</si>
  <si>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</si>
  <si>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</si>
  <si>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</si>
  <si>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</si>
  <si>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</si>
  <si>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</si>
  <si>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</si>
  <si>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</si>
  <si>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</si>
  <si>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</si>
  <si>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</si>
  <si>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</si>
  <si>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</si>
  <si>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</si>
  <si>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</si>
  <si>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</si>
  <si>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</si>
  <si>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</si>
  <si>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</si>
  <si>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</si>
  <si>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</si>
  <si>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</si>
  <si>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</si>
  <si>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</si>
  <si>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</si>
  <si>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</si>
  <si>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</si>
  <si>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</si>
  <si>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</si>
  <si>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</si>
  <si>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</si>
  <si>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</si>
  <si>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</si>
  <si>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</si>
  <si>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</si>
  <si>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</si>
  <si>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</si>
  <si>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</si>
  <si>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</si>
  <si>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</si>
  <si>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</si>
  <si>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</si>
  <si>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</si>
  <si>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</si>
  <si>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</si>
  <si>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</si>
  <si>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</si>
  <si>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</si>
  <si>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</si>
  <si>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</si>
  <si>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</si>
  <si>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</si>
  <si>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</si>
  <si>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</si>
  <si>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</si>
  <si>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</si>
  <si>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</si>
  <si>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</si>
  <si>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</si>
  <si>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</si>
  <si>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</si>
  <si>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</si>
  <si>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</si>
  <si>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</si>
  <si>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</si>
  <si>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</si>
  <si>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</si>
  <si>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</si>
  <si>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</si>
  <si>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</si>
  <si>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</si>
  <si>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</si>
  <si>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</si>
  <si>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</si>
  <si>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</si>
  <si>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</si>
  <si>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</si>
  <si>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</si>
  <si>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</si>
  <si>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</si>
  <si>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</si>
  <si>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</si>
  <si>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</si>
  <si>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</si>
  <si>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</si>
  <si>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</si>
  <si>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</si>
  <si>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</si>
  <si>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</si>
  <si>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</si>
  <si>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</si>
  <si>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</si>
  <si>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</si>
  <si>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</si>
  <si>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</si>
  <si>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</si>
  <si>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</si>
  <si>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</si>
  <si>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</si>
  <si>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</si>
  <si>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</si>
  <si>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</si>
  <si>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</si>
  <si>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</si>
  <si>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</si>
  <si>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</si>
  <si>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</si>
  <si>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</si>
  <si>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</si>
  <si>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</si>
  <si>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</si>
  <si>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</si>
  <si>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</si>
  <si>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</si>
  <si>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</si>
  <si>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</si>
  <si>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</si>
  <si>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</si>
  <si>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</si>
  <si>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</si>
  <si>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</si>
  <si>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</si>
  <si>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</si>
  <si>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</si>
  <si>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</si>
  <si>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</si>
  <si>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</si>
  <si>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</si>
  <si>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</si>
  <si>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</si>
  <si>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</si>
  <si>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</si>
  <si>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</si>
  <si>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</si>
  <si>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</si>
  <si>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</si>
  <si>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</si>
  <si>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</si>
  <si>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</si>
  <si>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</si>
  <si>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</si>
  <si>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</si>
  <si>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</si>
  <si>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</si>
  <si>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</si>
  <si>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</si>
  <si>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</si>
  <si>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</si>
  <si>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</si>
  <si>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</si>
  <si>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</si>
  <si>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</si>
  <si>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</si>
  <si>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</si>
  <si>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</si>
  <si>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</si>
  <si>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</si>
  <si>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</si>
  <si>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</si>
  <si>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</si>
  <si>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</si>
  <si>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</si>
  <si>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</si>
  <si>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</si>
  <si>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</si>
  <si>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</si>
  <si>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</si>
  <si>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</si>
  <si>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</si>
  <si>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</si>
  <si>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</si>
  <si>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</si>
  <si>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</si>
  <si>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</si>
  <si>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</si>
  <si>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</si>
  <si>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</si>
  <si>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</si>
  <si>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</si>
  <si>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</si>
  <si>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</si>
  <si>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</si>
  <si>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</si>
  <si>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</si>
  <si>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</si>
  <si>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</si>
  <si>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</si>
  <si>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</si>
  <si>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</si>
  <si>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</si>
  <si>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</si>
  <si>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</si>
  <si>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</si>
  <si>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</si>
  <si>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</si>
  <si>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</si>
  <si>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</si>
  <si>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</si>
  <si>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</si>
  <si>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</si>
  <si>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</si>
  <si>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</si>
  <si>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</si>
  <si>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</si>
  <si>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</si>
  <si>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</si>
  <si>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</si>
  <si>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</si>
  <si>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</si>
  <si>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</si>
  <si>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</si>
  <si>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</si>
  <si>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</si>
  <si>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</si>
  <si>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</si>
  <si>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</si>
  <si>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</si>
  <si>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</si>
  <si>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</si>
  <si>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</si>
  <si>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</si>
  <si>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</si>
  <si>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</si>
  <si>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</si>
  <si>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</si>
  <si>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</si>
  <si>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</si>
  <si>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</si>
  <si>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</si>
  <si>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</si>
  <si>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</si>
  <si>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</si>
  <si>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</si>
  <si>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</si>
  <si>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</si>
  <si>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</si>
  <si>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</si>
  <si>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</si>
  <si>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</si>
  <si>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</si>
  <si>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</si>
  <si>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</si>
  <si>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</si>
  <si>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</si>
  <si>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</si>
  <si>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</si>
  <si>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</si>
  <si>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</si>
  <si>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</si>
  <si>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</si>
  <si>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</si>
  <si>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</si>
  <si>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</si>
  <si>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</si>
  <si>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</si>
  <si>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</si>
  <si>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</si>
  <si>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</si>
  <si>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</si>
  <si>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</si>
  <si>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</si>
  <si>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</si>
  <si>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</si>
  <si>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</si>
  <si>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</si>
  <si>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</si>
  <si>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</si>
  <si>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</si>
  <si>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</si>
  <si>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</si>
  <si>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</si>
  <si>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</si>
  <si>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</si>
  <si>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</si>
  <si>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</si>
  <si>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</si>
  <si>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</si>
  <si>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</si>
  <si>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</si>
  <si>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</si>
  <si>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</si>
  <si>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</si>
  <si>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</si>
  <si>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</si>
  <si>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</si>
  <si>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</si>
  <si>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</si>
  <si>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</si>
  <si>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</si>
  <si>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</si>
  <si>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</si>
  <si>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</si>
  <si>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</si>
  <si>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</si>
  <si>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</si>
  <si>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</si>
  <si>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</si>
  <si>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</si>
  <si>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</si>
  <si>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</si>
  <si>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</si>
  <si>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</si>
  <si>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</si>
  <si>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</si>
  <si>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</si>
  <si>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</si>
  <si>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</si>
  <si>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</si>
  <si>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</si>
  <si>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</si>
  <si>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</si>
  <si>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</si>
  <si>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</si>
  <si>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</si>
  <si>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</si>
  <si>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</si>
  <si>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</si>
  <si>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</si>
  <si>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</si>
  <si>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</si>
  <si>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</si>
  <si>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</si>
  <si>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</si>
  <si>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</si>
  <si>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</si>
  <si>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</si>
  <si>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</si>
  <si>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</si>
  <si>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</si>
  <si>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</si>
  <si>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</si>
  <si>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</si>
  <si>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</si>
  <si>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</si>
  <si>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</si>
  <si>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</si>
  <si>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</si>
  <si>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</si>
  <si>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</si>
  <si>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</si>
  <si>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</si>
  <si>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</si>
  <si>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</si>
  <si>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</si>
  <si>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</si>
  <si>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</si>
  <si>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</si>
  <si>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</si>
  <si>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</si>
  <si>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</si>
  <si>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</si>
  <si>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</si>
  <si>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</si>
  <si>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</si>
  <si>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</si>
  <si>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</si>
  <si>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</si>
  <si>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</si>
  <si>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</si>
  <si>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</si>
  <si>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</si>
  <si>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</si>
  <si>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</si>
  <si>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</si>
  <si>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</si>
  <si>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</si>
  <si>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</si>
  <si>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</si>
  <si>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</si>
  <si>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</si>
  <si>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</si>
  <si>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</si>
  <si>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</si>
  <si>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</si>
  <si>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</si>
  <si>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</si>
  <si>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</si>
  <si>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</si>
  <si>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</si>
  <si>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</si>
  <si>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</si>
  <si>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</si>
  <si>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</si>
  <si>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</si>
  <si>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</si>
  <si>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</si>
  <si>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</si>
  <si>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</si>
  <si>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</si>
  <si>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</si>
  <si>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</si>
  <si>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</si>
  <si>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</si>
  <si>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</si>
  <si>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</si>
  <si>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</si>
  <si>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</si>
  <si>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</si>
  <si>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</si>
  <si>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</si>
  <si>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</si>
  <si>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</si>
  <si>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</si>
  <si>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</si>
  <si>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</si>
  <si>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</si>
  <si>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</si>
  <si>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</si>
  <si>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</si>
  <si>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</si>
  <si>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</si>
  <si>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</si>
  <si>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</si>
  <si>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</si>
  <si>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</si>
  <si>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</si>
  <si>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</si>
  <si>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</si>
  <si>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</si>
  <si>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</si>
  <si>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</si>
  <si>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</si>
  <si>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</si>
  <si>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</si>
  <si>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</si>
  <si>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</si>
  <si>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</si>
  <si>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</si>
  <si>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</si>
  <si>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</si>
  <si>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</si>
  <si>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</si>
  <si>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</si>
  <si>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</si>
  <si>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</si>
  <si>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</si>
  <si>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</si>
  <si>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</si>
  <si>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</si>
  <si>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</si>
  <si>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</si>
  <si>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</si>
  <si>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</si>
  <si>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</si>
  <si>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</si>
  <si>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</si>
  <si>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</si>
  <si>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</si>
  <si>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</si>
  <si>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</si>
  <si>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</si>
  <si>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</si>
  <si>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</si>
  <si>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</si>
  <si>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</si>
  <si>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</si>
  <si>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</si>
  <si>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</si>
  <si>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</si>
  <si>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</si>
  <si>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</si>
  <si>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</si>
  <si>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</si>
  <si>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</si>
  <si>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</si>
  <si>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</si>
  <si>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</si>
  <si>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</si>
  <si>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</si>
  <si>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</si>
  <si>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</si>
  <si>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</si>
  <si>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</si>
  <si>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</si>
  <si>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</si>
  <si>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</si>
  <si>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</si>
  <si>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</si>
  <si>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</si>
  <si>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</si>
  <si>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</si>
  <si>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</si>
  <si>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</si>
  <si>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</si>
  <si>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</si>
  <si>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</si>
  <si>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</si>
  <si>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</si>
  <si>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</si>
  <si>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</si>
  <si>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</si>
  <si>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</si>
  <si>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</si>
  <si>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</si>
  <si>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</si>
  <si>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</si>
  <si>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</si>
  <si>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</si>
  <si>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</si>
  <si>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</si>
  <si>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</si>
  <si>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</si>
  <si>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</si>
  <si>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</si>
  <si>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</si>
  <si>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</si>
  <si>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</si>
  <si>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</si>
  <si>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</si>
  <si>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</si>
  <si>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</si>
  <si>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</si>
  <si>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</si>
  <si>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</si>
  <si>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</si>
  <si>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</si>
  <si>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</si>
  <si>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</si>
  <si>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</si>
  <si>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</si>
  <si>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</si>
  <si>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</si>
  <si>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</si>
  <si>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</si>
  <si>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</si>
  <si>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</si>
  <si>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</si>
  <si>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</si>
  <si>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</si>
  <si>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</si>
  <si>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</si>
  <si>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</si>
  <si>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</si>
  <si>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</si>
  <si>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</si>
  <si>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</si>
  <si>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</si>
  <si>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</si>
  <si>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</si>
  <si>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</si>
  <si>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</si>
  <si>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</si>
  <si>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</si>
  <si>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</si>
  <si>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</si>
  <si>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</si>
  <si>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</si>
  <si>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</si>
  <si>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</si>
  <si>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</si>
  <si>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</si>
  <si>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</si>
  <si>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</si>
  <si>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</si>
  <si>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</si>
  <si>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</si>
  <si>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</si>
  <si>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</si>
  <si>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</si>
  <si>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</si>
  <si>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</si>
  <si>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</si>
  <si>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</si>
  <si>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</si>
  <si>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</si>
  <si>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</si>
  <si>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</si>
  <si>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</si>
  <si>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</si>
  <si>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</si>
  <si>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</si>
  <si>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</si>
  <si>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</si>
  <si>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</si>
  <si>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</si>
  <si>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</si>
  <si>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</si>
  <si>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</si>
  <si>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</si>
  <si>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</si>
  <si>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</si>
  <si>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</si>
  <si>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</si>
  <si>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</si>
  <si>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</si>
  <si>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</si>
  <si>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</si>
  <si>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</si>
  <si>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</si>
  <si>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</si>
  <si>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</si>
  <si>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</si>
  <si>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</si>
  <si>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</si>
  <si>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</si>
  <si>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</si>
  <si>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</si>
  <si>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</si>
  <si>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</si>
  <si>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</si>
  <si>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</si>
  <si>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</si>
  <si>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</si>
  <si>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</si>
  <si>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</si>
  <si>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</si>
  <si>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</si>
  <si>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</si>
  <si>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</si>
  <si>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</si>
  <si>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</si>
  <si>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</si>
  <si>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</si>
  <si>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</si>
  <si>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</si>
  <si>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</si>
  <si>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</si>
  <si>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</si>
  <si>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</si>
  <si>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</si>
  <si>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</si>
  <si>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</si>
  <si>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</si>
  <si>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</si>
  <si>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</si>
  <si>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</si>
  <si>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</si>
  <si>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</si>
  <si>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</si>
  <si>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</si>
  <si>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</si>
  <si>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</si>
  <si>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</si>
  <si>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</si>
  <si>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</si>
  <si>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</si>
  <si>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</si>
  <si>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</si>
  <si>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</si>
  <si>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</si>
  <si>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</si>
  <si>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</si>
  <si>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</si>
  <si>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</si>
  <si>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</si>
  <si>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</si>
  <si>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</si>
  <si>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</si>
  <si>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</si>
  <si>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</si>
  <si>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</si>
  <si>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</si>
  <si>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</si>
  <si>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</si>
  <si>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</si>
  <si>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</si>
  <si>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</si>
  <si>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</si>
  <si>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</si>
  <si>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</si>
  <si>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</si>
  <si>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</si>
  <si>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</si>
  <si>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</si>
  <si>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</si>
  <si>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</si>
  <si>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</si>
  <si>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</si>
  <si>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</si>
  <si>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</si>
  <si>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</si>
  <si>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</si>
  <si>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</si>
  <si>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</si>
  <si>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</si>
  <si>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</si>
  <si>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</si>
  <si>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</si>
  <si>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</si>
  <si>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</si>
  <si>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</si>
  <si>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</si>
  <si>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</si>
  <si>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</si>
  <si>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</si>
  <si>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</si>
  <si>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</si>
  <si>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</si>
  <si>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</si>
  <si>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</si>
  <si>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</si>
  <si>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</si>
  <si>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</si>
  <si>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</si>
  <si>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</si>
  <si>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</si>
  <si>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</si>
  <si>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</si>
  <si>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</si>
  <si>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</si>
  <si>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</si>
  <si>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</si>
  <si>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</si>
  <si>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</si>
  <si>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</si>
  <si>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</si>
  <si>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</si>
  <si>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</si>
  <si>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</si>
  <si>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</si>
  <si>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</si>
  <si>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</si>
  <si>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</si>
  <si>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</si>
  <si>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</si>
  <si>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</si>
  <si>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</si>
  <si>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</si>
  <si>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</si>
  <si>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</si>
  <si>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</si>
  <si>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</si>
  <si>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</si>
  <si>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</si>
  <si>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</si>
  <si>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</si>
  <si>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</si>
  <si>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</si>
  <si>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</si>
  <si>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</si>
  <si>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</si>
  <si>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</si>
  <si>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</si>
  <si>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</si>
  <si>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</si>
  <si>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</si>
  <si>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</si>
  <si>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</si>
  <si>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</si>
  <si>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</si>
  <si>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</si>
  <si>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</si>
  <si>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</si>
  <si>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</si>
  <si>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</si>
  <si>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</si>
  <si>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</si>
  <si>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</si>
  <si>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</si>
  <si>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</si>
  <si>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</si>
  <si>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</si>
  <si>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</si>
  <si>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</si>
  <si>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</si>
  <si>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</si>
  <si>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</si>
  <si>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</si>
  <si>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</si>
  <si>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</si>
  <si>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</si>
  <si>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</si>
  <si>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</si>
  <si>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</si>
  <si>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</si>
  <si>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</si>
  <si>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</si>
  <si>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</si>
  <si>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</si>
  <si>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</si>
  <si>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</si>
  <si>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</si>
  <si>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</si>
  <si>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</si>
  <si>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</si>
  <si>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</si>
  <si>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</si>
  <si>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</si>
  <si>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</si>
  <si>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</si>
  <si>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</si>
  <si>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</si>
  <si>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</si>
  <si>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</si>
  <si>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</si>
  <si>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</si>
  <si>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</si>
  <si>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</si>
  <si>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</si>
  <si>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</si>
  <si>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</si>
  <si>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</si>
  <si>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</si>
  <si>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</si>
  <si>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</si>
  <si>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</si>
  <si>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</si>
  <si>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</si>
  <si>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</si>
  <si>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</si>
  <si>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</si>
  <si>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</si>
  <si>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</si>
  <si>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</si>
  <si>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</si>
  <si>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</si>
  <si>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</si>
  <si>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</si>
  <si>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</si>
  <si>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</si>
  <si>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</si>
  <si>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</si>
  <si>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</si>
  <si>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</si>
  <si>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</si>
  <si>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</si>
  <si>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</si>
  <si>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</si>
  <si>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</si>
  <si>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</si>
  <si>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</si>
  <si>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</si>
  <si>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</si>
  <si>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</si>
  <si>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</si>
  <si>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</si>
  <si>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</si>
  <si>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</si>
  <si>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</si>
  <si>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</si>
  <si>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</si>
  <si>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</si>
  <si>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</si>
  <si>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</si>
  <si>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</si>
  <si>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</si>
  <si>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</si>
  <si>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</si>
  <si>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</si>
  <si>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</si>
  <si>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</si>
  <si>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</si>
  <si>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</si>
  <si>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</si>
  <si>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</si>
  <si>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</si>
  <si>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</si>
  <si>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</si>
  <si>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</si>
  <si>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</si>
  <si>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</si>
  <si>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</si>
  <si>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</si>
  <si>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</si>
  <si>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</si>
  <si>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</si>
  <si>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</si>
  <si>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</si>
  <si>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</si>
  <si>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</si>
  <si>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</si>
  <si>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</si>
  <si>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</si>
  <si>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</si>
  <si>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</si>
  <si>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</si>
  <si>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</si>
  <si>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</si>
  <si>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</si>
  <si>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</si>
  <si>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</si>
  <si>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</si>
  <si>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</si>
  <si>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</si>
  <si>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</si>
  <si>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</si>
  <si>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</si>
  <si>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</si>
  <si>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</si>
  <si>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</si>
  <si>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</si>
  <si>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</si>
  <si>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</si>
  <si>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</si>
  <si>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</si>
  <si>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</si>
  <si>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</si>
  <si>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</si>
  <si>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</si>
  <si>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</si>
  <si>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</si>
  <si>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</si>
  <si>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</si>
  <si>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</si>
  <si>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</si>
  <si>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</si>
  <si>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</si>
  <si>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</si>
  <si>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</si>
  <si>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</si>
  <si>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</si>
  <si>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</si>
  <si>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</si>
  <si>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</si>
  <si>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</si>
  <si>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</si>
  <si>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</si>
  <si>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</si>
  <si>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</si>
  <si>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</si>
  <si>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</si>
  <si>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</si>
  <si>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</si>
  <si>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</si>
  <si>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</si>
  <si>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</si>
  <si>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</si>
  <si>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</si>
  <si>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</si>
  <si>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</si>
  <si>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</si>
  <si>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</si>
  <si>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</si>
  <si>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</si>
  <si>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</si>
  <si>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</si>
  <si>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</si>
  <si>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</si>
  <si>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</si>
  <si>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</si>
  <si>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</si>
  <si>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</si>
  <si>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</si>
  <si>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</si>
  <si>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</si>
  <si>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</si>
  <si>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</si>
  <si>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</si>
  <si>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</si>
  <si>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</si>
  <si>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</si>
  <si>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</si>
  <si>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</si>
  <si>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</si>
  <si>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</si>
  <si>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</si>
  <si>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</si>
  <si>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</si>
  <si>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</si>
  <si>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</si>
  <si>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</si>
  <si>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</si>
  <si>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</si>
  <si>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</si>
  <si>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</si>
  <si>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</si>
  <si>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</si>
  <si>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</si>
  <si>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</si>
  <si>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</si>
  <si>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</si>
  <si>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</si>
  <si>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</si>
  <si>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</si>
  <si>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</si>
  <si>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</si>
  <si>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</si>
  <si>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</si>
  <si>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</si>
  <si>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</si>
  <si>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</si>
  <si>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</si>
  <si>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</si>
  <si>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</si>
  <si>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</si>
  <si>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</si>
  <si>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</si>
  <si>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</si>
  <si>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</si>
  <si>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</si>
  <si>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</si>
  <si>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</si>
  <si>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</si>
  <si>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</si>
  <si>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</si>
  <si>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</si>
  <si>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</si>
  <si>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</si>
  <si>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</si>
  <si>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</si>
  <si>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</si>
  <si>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</si>
  <si>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</si>
  <si>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</si>
  <si>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</si>
  <si>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</si>
  <si>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</si>
  <si>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</si>
  <si>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</si>
  <si>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</si>
  <si>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</si>
  <si>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</si>
  <si>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</si>
  <si>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</si>
  <si>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</si>
  <si>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</si>
  <si>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</si>
  <si>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</si>
  <si>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</si>
  <si>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</si>
  <si>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</si>
  <si>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</si>
  <si>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</si>
  <si>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</si>
  <si>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</si>
  <si>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</si>
  <si>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</si>
  <si>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</si>
  <si>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</si>
  <si>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</si>
  <si>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</si>
  <si>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</si>
  <si>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</si>
  <si>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</si>
  <si>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</si>
  <si>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</si>
  <si>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</si>
  <si>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</si>
  <si>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</si>
  <si>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</si>
  <si>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</si>
  <si>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</si>
  <si>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</si>
  <si>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</si>
  <si>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</si>
  <si>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</si>
  <si>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</si>
  <si>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</si>
  <si>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</si>
  <si>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</si>
  <si>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</si>
  <si>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</si>
  <si>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</si>
  <si>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</si>
  <si>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</si>
  <si>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</si>
  <si>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</si>
  <si>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</si>
  <si>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</si>
  <si>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</si>
  <si>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</si>
  <si>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</si>
  <si>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</si>
  <si>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</si>
  <si>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</si>
  <si>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</si>
  <si>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</si>
  <si>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</si>
  <si>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</si>
  <si>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</si>
  <si>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</si>
  <si>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</si>
  <si>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</si>
  <si>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</si>
  <si>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</si>
  <si>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</si>
  <si>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</si>
  <si>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</si>
  <si>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</si>
  <si>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</si>
  <si>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</si>
  <si>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</si>
  <si>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</si>
  <si>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</si>
  <si>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</si>
  <si>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</si>
  <si>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</si>
  <si>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</si>
  <si>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</si>
  <si>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</si>
  <si>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</si>
  <si>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</si>
  <si>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</si>
  <si>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</si>
  <si>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</si>
  <si>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</si>
  <si>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</si>
  <si>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</si>
  <si>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</si>
  <si>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</si>
  <si>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</si>
  <si>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</si>
  <si>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</si>
  <si>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</si>
  <si>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</si>
  <si>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</si>
  <si>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</si>
  <si>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</si>
  <si>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</si>
  <si>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</si>
  <si>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</si>
  <si>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</si>
  <si>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</si>
  <si>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</si>
  <si>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</si>
  <si>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</si>
  <si>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</si>
  <si>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</si>
  <si>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</si>
  <si>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</si>
  <si>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</si>
  <si>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</si>
  <si>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</si>
  <si>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</si>
  <si>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</si>
  <si>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</si>
  <si>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</si>
  <si>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</si>
  <si>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</si>
  <si>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</si>
  <si>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</si>
  <si>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</si>
  <si>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</si>
  <si>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</si>
  <si>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</si>
  <si>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</si>
  <si>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</si>
  <si>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</si>
  <si>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</si>
  <si>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</si>
  <si>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</si>
  <si>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</si>
  <si>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</si>
  <si>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</si>
  <si>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</si>
  <si>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</si>
  <si>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</si>
  <si>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</si>
  <si>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</si>
  <si>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</si>
  <si>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</si>
  <si>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</si>
  <si>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</si>
  <si>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</si>
  <si>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</si>
  <si>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</si>
  <si>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</si>
  <si>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</si>
  <si>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</si>
  <si>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</si>
  <si>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</si>
  <si>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</si>
  <si>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</si>
  <si>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</si>
  <si>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</si>
  <si>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</si>
  <si>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</si>
  <si>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</si>
  <si>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</si>
  <si>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</si>
  <si>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</si>
  <si>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</si>
  <si>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</si>
  <si>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</si>
  <si>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</si>
  <si>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</si>
  <si>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</si>
  <si>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</si>
  <si>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</si>
  <si>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</si>
  <si>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</si>
  <si>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</si>
  <si>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</si>
  <si>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</si>
  <si>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</si>
  <si>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</si>
  <si>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</si>
  <si>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</si>
  <si>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</si>
  <si>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</si>
  <si>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</si>
  <si>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</si>
  <si>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</si>
  <si>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</si>
  <si>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</si>
  <si>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</si>
  <si>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</si>
  <si>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</si>
  <si>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</si>
  <si>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</si>
  <si>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</si>
  <si>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</si>
  <si>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</si>
  <si>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</si>
  <si>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</si>
  <si>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</si>
  <si>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</si>
  <si>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</si>
  <si>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</si>
  <si>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</si>
  <si>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</si>
  <si>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</si>
  <si>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</si>
  <si>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</si>
  <si>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</si>
  <si>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</si>
  <si>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</si>
  <si>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</si>
  <si>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</si>
  <si>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</si>
  <si>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</si>
  <si>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</si>
  <si>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</si>
  <si>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</si>
  <si>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</si>
  <si>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</si>
  <si>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</si>
  <si>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</si>
  <si>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</si>
  <si>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</si>
  <si>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</si>
  <si>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</si>
  <si>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</si>
  <si>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</si>
  <si>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</si>
  <si>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</si>
  <si>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</si>
  <si>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</si>
  <si>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</si>
  <si>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</si>
  <si>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</si>
  <si>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</si>
  <si>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</si>
  <si>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</si>
  <si>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</si>
  <si>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</si>
  <si>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</si>
  <si>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</si>
  <si>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</si>
  <si>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</si>
  <si>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</si>
  <si>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</si>
  <si>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</si>
  <si>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</si>
  <si>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</si>
  <si>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</si>
  <si>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</si>
  <si>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</si>
  <si>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</si>
  <si>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</si>
  <si>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</si>
  <si>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</si>
  <si>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</si>
  <si>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</si>
  <si>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</si>
  <si>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</si>
  <si>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</si>
  <si>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</si>
  <si>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</si>
  <si>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</si>
  <si>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</si>
  <si>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</si>
  <si>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</si>
  <si>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</si>
  <si>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</si>
  <si>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</si>
  <si>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</si>
  <si>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</si>
  <si>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</si>
  <si>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</si>
  <si>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</si>
  <si>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</si>
  <si>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</si>
  <si>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</si>
  <si>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</si>
  <si>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</si>
  <si>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</si>
  <si>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</si>
  <si>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</si>
  <si>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</si>
  <si>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</si>
  <si>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</si>
  <si>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</si>
  <si>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</si>
  <si>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</si>
  <si>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</si>
  <si>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</si>
  <si>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</si>
  <si>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</si>
  <si>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</si>
  <si>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</si>
  <si>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</si>
  <si>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</si>
  <si>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</si>
  <si>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</si>
  <si>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</si>
  <si>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</si>
  <si>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</si>
  <si>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</si>
  <si>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</si>
  <si>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</si>
  <si>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</si>
  <si>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</si>
  <si>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</si>
  <si>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</si>
  <si>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</si>
  <si>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</si>
  <si>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</si>
  <si>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</si>
  <si>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</si>
  <si>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</si>
  <si>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</si>
  <si>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</si>
  <si>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</si>
  <si>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</si>
  <si>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</si>
  <si>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</si>
  <si>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</si>
  <si>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</si>
  <si>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</si>
  <si>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</si>
  <si>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</si>
  <si>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</si>
  <si>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</si>
  <si>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</si>
  <si>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</si>
  <si>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</si>
  <si>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</si>
  <si>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</si>
  <si>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</si>
  <si>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</si>
  <si>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</si>
  <si>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</si>
  <si>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</si>
  <si>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</si>
  <si>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</si>
  <si>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</si>
  <si>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</si>
  <si>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</si>
  <si>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</si>
  <si>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</si>
  <si>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</si>
  <si>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</si>
  <si>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</si>
  <si>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</si>
  <si>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</si>
  <si>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</si>
  <si>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</si>
  <si>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</si>
  <si>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</si>
  <si>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</si>
  <si>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</si>
  <si>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</si>
  <si>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</si>
  <si>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</si>
  <si>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</si>
  <si>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</si>
  <si>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</si>
  <si>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</si>
  <si>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</si>
  <si>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</si>
  <si>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</si>
  <si>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</si>
  <si>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</si>
  <si>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</si>
  <si>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</si>
  <si>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</si>
  <si>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</si>
  <si>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</si>
  <si>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</si>
  <si>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</si>
  <si>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</si>
  <si>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</si>
  <si>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</si>
  <si>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</si>
  <si>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</si>
  <si>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</si>
  <si>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</si>
  <si>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</si>
  <si>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</si>
  <si>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</si>
  <si>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</si>
  <si>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</si>
  <si>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</si>
  <si>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</si>
  <si>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</si>
  <si>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</si>
  <si>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</si>
  <si>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</si>
  <si>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</si>
  <si>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</si>
  <si>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</si>
  <si>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</si>
  <si>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</si>
  <si>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</si>
  <si>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</si>
  <si>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</si>
  <si>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</si>
  <si>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</si>
  <si>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</si>
  <si>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</si>
  <si>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</si>
  <si>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</si>
  <si>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</si>
  <si>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</si>
  <si>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</si>
  <si>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</si>
  <si>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</si>
  <si>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</si>
  <si>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</si>
  <si>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</si>
  <si>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</si>
  <si>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</si>
  <si>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</si>
  <si>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</si>
  <si>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</si>
  <si>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</si>
  <si>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</si>
  <si>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</si>
  <si>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</si>
  <si>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</si>
  <si>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</si>
  <si>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</si>
  <si>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</si>
  <si>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</si>
  <si>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</si>
  <si>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</si>
  <si>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</si>
  <si>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</si>
  <si>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</si>
  <si>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</si>
  <si>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</si>
  <si>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</si>
  <si>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</si>
  <si>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</si>
  <si>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</si>
  <si>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</si>
  <si>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</si>
  <si>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</si>
  <si>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</si>
  <si>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</si>
  <si>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</si>
  <si>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</si>
  <si>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</si>
  <si>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</si>
  <si>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</si>
  <si>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</si>
  <si>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</si>
  <si>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</si>
  <si>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</si>
  <si>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</si>
  <si>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</si>
  <si>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</si>
  <si>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</si>
  <si>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</si>
  <si>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</si>
  <si>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</si>
  <si>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</si>
  <si>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</si>
  <si>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</si>
  <si>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</si>
  <si>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</si>
  <si>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</si>
  <si>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</si>
  <si>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</si>
  <si>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</si>
  <si>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</si>
  <si>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</si>
  <si>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</si>
  <si>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</si>
  <si>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</si>
  <si>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</si>
  <si>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</si>
  <si>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</si>
  <si>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</si>
  <si>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</si>
  <si>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</si>
  <si>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</si>
  <si>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</si>
  <si>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</si>
  <si>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</si>
  <si>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</si>
  <si>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</si>
  <si>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</si>
  <si>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</si>
  <si>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</si>
  <si>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</si>
  <si>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</si>
  <si>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</si>
  <si>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</si>
  <si>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</si>
  <si>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</si>
  <si>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</si>
  <si>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</si>
  <si>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</si>
  <si>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</si>
  <si>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</si>
  <si>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</si>
  <si>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</si>
  <si>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</si>
  <si>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</si>
  <si>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</si>
  <si>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</si>
  <si>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</si>
  <si>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</si>
  <si>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</si>
  <si>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</si>
  <si>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</si>
  <si>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</si>
  <si>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</si>
  <si>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</si>
  <si>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</si>
  <si>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</si>
  <si>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</si>
  <si>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</si>
  <si>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</si>
  <si>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</si>
  <si>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</si>
  <si>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</si>
  <si>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</si>
  <si>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</si>
  <si>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</si>
  <si>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</si>
  <si>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</si>
  <si>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</si>
  <si>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</si>
  <si>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</si>
  <si>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</si>
  <si>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</si>
  <si>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</si>
  <si>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</si>
  <si>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</si>
  <si>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</si>
  <si>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</si>
  <si>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</si>
  <si>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</si>
  <si>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</si>
  <si>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</si>
  <si>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</si>
  <si>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</si>
  <si>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</si>
  <si>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</si>
  <si>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</si>
  <si>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</si>
  <si>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</si>
  <si>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</si>
  <si>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</si>
  <si>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</si>
  <si>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</si>
  <si>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</si>
  <si>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</si>
  <si>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</si>
  <si>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</si>
  <si>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</si>
  <si>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</si>
  <si>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</si>
  <si>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</si>
  <si>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</si>
  <si>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</si>
  <si>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</si>
  <si>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</si>
  <si>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</si>
  <si>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</si>
  <si>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</si>
  <si>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</si>
  <si>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</si>
  <si>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</si>
  <si>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</si>
  <si>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</si>
  <si>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</si>
  <si>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</si>
  <si>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</si>
  <si>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</si>
  <si>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</si>
  <si>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</si>
  <si>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</si>
  <si>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</si>
  <si>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</si>
  <si>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</si>
  <si>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</si>
  <si>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</si>
  <si>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</si>
  <si>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</si>
  <si>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</si>
  <si>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</si>
  <si>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</si>
  <si>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</si>
  <si>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</si>
  <si>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</si>
  <si>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</si>
  <si>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</si>
  <si>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</si>
  <si>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</si>
  <si>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</si>
  <si>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</si>
  <si>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</si>
  <si>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</si>
  <si>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</si>
  <si>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</si>
  <si>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</si>
  <si>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</si>
  <si>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</si>
  <si>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</si>
  <si>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</si>
  <si>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</si>
  <si>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</si>
  <si>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</si>
  <si>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</si>
  <si>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</si>
  <si>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</si>
  <si>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</si>
  <si>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</si>
  <si>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</si>
  <si>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</si>
  <si>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</si>
  <si>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</si>
  <si>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</si>
  <si>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</si>
  <si>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</si>
  <si>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</si>
  <si>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</si>
  <si>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</si>
  <si>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</si>
  <si>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</si>
  <si>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</si>
  <si>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</si>
  <si>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</si>
  <si>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</si>
  <si>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</si>
  <si>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</si>
  <si>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</si>
  <si>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</si>
  <si>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</si>
  <si>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</si>
  <si>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</si>
  <si>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</si>
  <si>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</si>
  <si>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</si>
  <si>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</si>
  <si>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</si>
  <si>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</si>
  <si>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</si>
  <si>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</si>
  <si>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</si>
  <si>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</si>
  <si>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</si>
  <si>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</si>
  <si>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</si>
  <si>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</si>
  <si>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</si>
  <si>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</si>
  <si>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</si>
  <si>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</si>
  <si>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</si>
  <si>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</si>
  <si>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</si>
  <si>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</si>
  <si>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</si>
  <si>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</si>
  <si>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</si>
  <si>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</si>
  <si>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</si>
  <si>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</si>
  <si>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</si>
  <si>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</si>
  <si>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</si>
  <si>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</si>
  <si>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</si>
  <si>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</si>
  <si>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</si>
  <si>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</si>
  <si>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</si>
  <si>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</si>
  <si>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</si>
  <si>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</si>
  <si>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</si>
  <si>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</si>
  <si>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</si>
  <si>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</si>
  <si>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</si>
  <si>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</si>
  <si>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</si>
  <si>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</si>
  <si>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</si>
  <si>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</si>
  <si>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</si>
  <si>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</si>
  <si>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</si>
  <si>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</si>
  <si>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</si>
  <si>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</si>
  <si>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</si>
  <si>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</si>
  <si>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</si>
  <si>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</si>
  <si>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</si>
  <si>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</si>
  <si>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</si>
  <si>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</si>
  <si>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</si>
  <si>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</si>
  <si>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</si>
  <si>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</si>
  <si>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</si>
  <si>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</si>
  <si>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</si>
  <si>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</si>
  <si>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</si>
  <si>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</si>
  <si>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</si>
  <si>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</si>
  <si>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</si>
  <si>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</si>
  <si>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</si>
  <si>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</si>
  <si>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</si>
  <si>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</si>
  <si>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</si>
  <si>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</si>
  <si>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</si>
  <si>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</si>
  <si>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</si>
  <si>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</si>
  <si>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</si>
  <si>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</si>
  <si>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</si>
  <si>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</si>
  <si>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</si>
  <si>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</si>
  <si>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</si>
  <si>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</si>
  <si>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</si>
  <si>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</si>
  <si>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</si>
  <si>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</si>
  <si>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</si>
  <si>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</si>
  <si>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</si>
  <si>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</si>
  <si>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</si>
  <si>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</si>
  <si>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</si>
  <si>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</si>
  <si>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</si>
  <si>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</si>
  <si>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</si>
  <si>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</si>
  <si>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</si>
  <si>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</si>
  <si>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</si>
  <si>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</si>
  <si>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</si>
  <si>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</si>
  <si>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</si>
  <si>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</si>
  <si>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</si>
  <si>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</si>
  <si>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</si>
  <si>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</si>
  <si>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</si>
  <si>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</si>
  <si>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</si>
  <si>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</si>
  <si>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</si>
  <si>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</si>
  <si>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</si>
  <si>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</si>
  <si>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</si>
  <si>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</si>
  <si>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</si>
  <si>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</si>
  <si>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</si>
  <si>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</si>
  <si>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</si>
  <si>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</si>
  <si>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</si>
  <si>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</si>
  <si>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</si>
  <si>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</si>
  <si>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</si>
  <si>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</si>
  <si>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</si>
  <si>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</si>
  <si>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</si>
  <si>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</si>
  <si>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</si>
  <si>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</si>
  <si>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</si>
  <si>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</si>
  <si>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</si>
  <si>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</si>
  <si>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</si>
  <si>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</si>
  <si>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</si>
  <si>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</si>
  <si>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</si>
  <si>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</si>
  <si>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</si>
  <si>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</si>
  <si>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</si>
  <si>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</si>
  <si>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</si>
  <si>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</si>
  <si>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</si>
  <si>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</si>
  <si>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</si>
  <si>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</si>
  <si>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</si>
  <si>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</si>
  <si>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</si>
  <si>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</si>
  <si>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</si>
  <si>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</si>
  <si>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</si>
  <si>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</si>
  <si>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</si>
  <si>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</si>
  <si>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</si>
  <si>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</si>
  <si>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</si>
  <si>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</si>
  <si>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</si>
  <si>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</si>
  <si>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</si>
  <si>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</si>
  <si>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</si>
  <si>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</si>
  <si>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</si>
  <si>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</si>
  <si>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</si>
  <si>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</si>
  <si>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</si>
  <si>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</si>
  <si>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</si>
  <si>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</si>
  <si>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</si>
  <si>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</si>
  <si>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</si>
  <si>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</si>
  <si>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</si>
  <si>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</si>
  <si>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</si>
  <si>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</si>
  <si>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</si>
  <si>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</si>
  <si>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</si>
  <si>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</si>
  <si>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</si>
  <si>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</si>
  <si>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</si>
  <si>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</si>
  <si>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</si>
  <si>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</si>
  <si>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</si>
  <si>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</si>
  <si>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</si>
  <si>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</si>
  <si>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</si>
  <si>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</si>
  <si>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</si>
  <si>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</si>
  <si>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</si>
  <si>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</si>
  <si>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</si>
  <si>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</si>
  <si>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</si>
  <si>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</si>
  <si>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</si>
  <si>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</si>
  <si>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</si>
  <si>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</si>
  <si>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</si>
  <si>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</si>
  <si>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</si>
  <si>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</si>
  <si>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</si>
  <si>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</si>
  <si>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</si>
  <si>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</si>
  <si>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</si>
  <si>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</si>
  <si>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</si>
  <si>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</si>
  <si>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</si>
  <si>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</si>
  <si>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</si>
  <si>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</si>
  <si>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</si>
  <si>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</si>
  <si>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</si>
  <si>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</si>
  <si>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</si>
  <si>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</si>
  <si>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</si>
  <si>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</si>
  <si>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</si>
  <si>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</si>
  <si>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</si>
  <si>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</si>
  <si>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</si>
  <si>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</si>
  <si>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</si>
  <si>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</si>
  <si>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</si>
  <si>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</si>
  <si>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</si>
  <si>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</si>
  <si>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</si>
  <si>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</si>
  <si>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</si>
  <si>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</si>
  <si>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</si>
  <si>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</si>
  <si>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</si>
  <si>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</si>
  <si>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</si>
  <si>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</si>
  <si>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</si>
  <si>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</si>
  <si>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</si>
  <si>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</si>
  <si>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</si>
  <si>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</si>
  <si>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</si>
  <si>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</si>
  <si>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</si>
  <si>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</si>
  <si>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</si>
  <si>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</si>
  <si>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</si>
  <si>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</si>
  <si>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</si>
  <si>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</si>
  <si>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</si>
  <si>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</si>
  <si>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</si>
  <si>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</si>
  <si>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</si>
  <si>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</si>
  <si>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</si>
  <si>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</si>
  <si>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</si>
  <si>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</si>
  <si>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</si>
  <si>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</si>
  <si>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</si>
  <si>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</si>
  <si>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</si>
  <si>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</si>
  <si>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</si>
  <si>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</si>
  <si>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</si>
  <si>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</si>
  <si>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</si>
  <si>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</si>
  <si>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</si>
  <si>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</si>
  <si>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</si>
  <si>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</si>
  <si>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</si>
  <si>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</si>
  <si>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</si>
  <si>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</si>
  <si>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</si>
  <si>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</si>
  <si>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</si>
  <si>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</si>
  <si>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</si>
  <si>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</si>
  <si>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</si>
  <si>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</si>
  <si>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</si>
  <si>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</si>
  <si>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</si>
  <si>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</si>
  <si>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</si>
  <si>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</si>
  <si>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</si>
  <si>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</si>
  <si>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</si>
  <si>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</si>
  <si>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</si>
  <si>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</si>
  <si>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</si>
  <si>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</si>
  <si>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</si>
  <si>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</si>
  <si>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</si>
  <si>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</si>
  <si>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</si>
  <si>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</si>
  <si>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</si>
  <si>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</si>
  <si>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</si>
  <si>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</si>
  <si>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</si>
  <si>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</si>
  <si>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</si>
  <si>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</si>
  <si>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</si>
  <si>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</si>
  <si>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</si>
  <si>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</si>
  <si>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</si>
  <si>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</si>
  <si>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</si>
  <si>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</si>
  <si>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</si>
  <si>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</si>
  <si>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</si>
  <si>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</si>
  <si>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</si>
  <si>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</si>
  <si>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</si>
  <si>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</si>
  <si>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</si>
  <si>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</si>
  <si>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</si>
  <si>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</si>
  <si>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</si>
  <si>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</si>
  <si>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</si>
  <si>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</si>
  <si>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</si>
  <si>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</si>
  <si>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</si>
  <si>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</si>
  <si>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</si>
  <si>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</si>
  <si>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</si>
  <si>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</si>
  <si>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</si>
  <si>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</si>
  <si>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</si>
  <si>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</si>
  <si>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</si>
  <si>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</si>
  <si>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</si>
  <si>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</si>
  <si>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</si>
  <si>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</si>
  <si>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</si>
  <si>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</si>
  <si>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</si>
  <si>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</si>
  <si>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</si>
  <si>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</si>
  <si>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</si>
  <si>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</si>
  <si>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</si>
  <si>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</si>
  <si>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</si>
  <si>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</si>
  <si>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</si>
  <si>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</si>
  <si>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</si>
  <si>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</si>
  <si>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</si>
  <si>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</si>
  <si>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</si>
  <si>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</si>
  <si>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</si>
  <si>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</si>
  <si>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</si>
  <si>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</si>
  <si>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</si>
  <si>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</si>
  <si>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</si>
  <si>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</si>
  <si>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</si>
  <si>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</si>
  <si>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</si>
  <si>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</si>
  <si>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</si>
  <si>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</si>
  <si>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</si>
  <si>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</si>
  <si>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</si>
  <si>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</si>
  <si>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</si>
  <si>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</si>
  <si>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</si>
  <si>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</si>
  <si>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</si>
  <si>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</si>
  <si>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</si>
  <si>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</si>
  <si>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</si>
  <si>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</si>
  <si>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</si>
  <si>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</si>
  <si>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</si>
  <si>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</si>
  <si>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</si>
  <si>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</si>
  <si>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</si>
  <si>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</si>
  <si>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</si>
  <si>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</si>
  <si>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</si>
  <si>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</si>
  <si>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</si>
  <si>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</si>
  <si>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</si>
  <si>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</si>
  <si>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</si>
  <si>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</si>
  <si>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</si>
  <si>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</si>
  <si>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</si>
  <si>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</si>
  <si>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</si>
  <si>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</si>
  <si>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</si>
  <si>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</si>
  <si>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</si>
  <si>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</si>
  <si>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</si>
  <si>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</si>
  <si>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</si>
  <si>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</si>
  <si>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</si>
  <si>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</si>
  <si>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</si>
  <si>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</si>
  <si>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</si>
  <si>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</si>
  <si>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</si>
  <si>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</si>
  <si>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</si>
  <si>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</si>
  <si>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</si>
  <si>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</si>
  <si>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</si>
  <si>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</si>
  <si>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</si>
  <si>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</si>
  <si>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</si>
  <si>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</si>
  <si>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</si>
  <si>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</si>
  <si>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</si>
  <si>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</si>
  <si>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</si>
  <si>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</si>
  <si>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</si>
  <si>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</si>
  <si>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</si>
  <si>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</si>
  <si>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</si>
  <si>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</si>
  <si>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</si>
  <si>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</si>
  <si>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</si>
  <si>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</si>
  <si>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</si>
  <si>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</si>
  <si>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</si>
  <si>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</si>
  <si>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</si>
  <si>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</si>
  <si>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</si>
  <si>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</si>
  <si>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</si>
  <si>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</si>
  <si>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</si>
  <si>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</si>
  <si>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</si>
  <si>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</si>
  <si>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</si>
  <si>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</si>
  <si>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</si>
  <si>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</si>
  <si>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</si>
  <si>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</si>
  <si>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</si>
  <si>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</si>
  <si>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</si>
  <si>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</si>
  <si>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</si>
  <si>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</si>
  <si>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</si>
  <si>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</si>
  <si>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</si>
  <si>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</si>
  <si>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</si>
  <si>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</si>
  <si>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</si>
  <si>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</si>
  <si>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</si>
  <si>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</si>
  <si>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</si>
  <si>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</si>
  <si>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</si>
  <si>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</si>
  <si>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</si>
  <si>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</si>
  <si>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</si>
  <si>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</si>
  <si>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</si>
  <si>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</si>
  <si>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</si>
  <si>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</si>
  <si>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</si>
  <si>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</si>
  <si>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</si>
  <si>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</si>
  <si>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</si>
  <si>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</si>
  <si>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</si>
  <si>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</si>
  <si>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</si>
  <si>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</si>
  <si>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</si>
  <si>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</si>
  <si>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</si>
  <si>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</si>
  <si>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</si>
  <si>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</si>
  <si>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</si>
  <si>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</si>
  <si>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</si>
  <si>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</si>
  <si>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</si>
  <si>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</si>
  <si>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</si>
  <si>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</si>
  <si>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</si>
  <si>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</si>
  <si>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</si>
  <si>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</si>
  <si>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</si>
  <si>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</si>
  <si>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</si>
  <si>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</si>
  <si>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</si>
  <si>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</si>
  <si>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</si>
  <si>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</si>
  <si>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</si>
  <si>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</si>
  <si>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</si>
  <si>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</si>
  <si>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</si>
  <si>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</si>
  <si>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</si>
  <si>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</si>
  <si>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</si>
  <si>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</si>
  <si>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</si>
  <si>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</si>
  <si>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</si>
  <si>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</si>
  <si>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</si>
  <si>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</si>
  <si>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</si>
  <si>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</si>
  <si>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</si>
  <si>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</si>
  <si>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</si>
  <si>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</si>
  <si>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</si>
  <si>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</si>
  <si>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</si>
  <si>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</si>
  <si>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</si>
  <si>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</si>
  <si>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</si>
  <si>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</si>
  <si>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</si>
  <si>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</si>
  <si>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</si>
  <si>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</si>
  <si>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</si>
  <si>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</si>
  <si>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</si>
  <si>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</si>
  <si>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</si>
  <si>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</si>
  <si>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</si>
  <si>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</si>
  <si>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</si>
  <si>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</si>
  <si>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</si>
  <si>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</si>
  <si>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</si>
  <si>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</si>
  <si>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</si>
  <si>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</si>
  <si>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</si>
  <si>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</si>
  <si>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</si>
  <si>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</si>
  <si>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</si>
  <si>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</si>
  <si>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</si>
  <si>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</si>
  <si>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</si>
  <si>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</si>
  <si>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</si>
  <si>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</si>
  <si>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</si>
  <si>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</si>
  <si>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</si>
  <si>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</si>
  <si>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</si>
  <si>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</si>
  <si>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</si>
  <si>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</si>
  <si>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</si>
  <si>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</si>
  <si>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</si>
  <si>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</si>
  <si>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</si>
  <si>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</si>
  <si>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</si>
  <si>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</si>
  <si>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</si>
  <si>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</si>
  <si>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</si>
  <si>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</si>
  <si>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</si>
  <si>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</si>
  <si>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</si>
  <si>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</si>
  <si>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</si>
  <si>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</si>
  <si>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</si>
  <si>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</si>
  <si>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</si>
  <si>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</si>
  <si>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</si>
  <si>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</si>
  <si>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</si>
  <si>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</si>
  <si>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</si>
  <si>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</si>
  <si>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</si>
  <si>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</si>
  <si>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</si>
  <si>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</si>
  <si>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</si>
  <si>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</si>
  <si>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</si>
  <si>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</si>
  <si>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</si>
  <si>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</si>
  <si>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</si>
  <si>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</si>
  <si>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</si>
  <si>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</si>
  <si>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</si>
  <si>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</si>
  <si>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</si>
  <si>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</si>
  <si>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</si>
  <si>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</si>
  <si>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</si>
  <si>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</si>
  <si>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</si>
  <si>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</si>
  <si>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</si>
  <si>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</si>
  <si>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</si>
  <si>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</si>
  <si>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</si>
  <si>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</si>
  <si>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</si>
  <si>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</si>
  <si>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</si>
  <si>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</si>
  <si>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</si>
  <si>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</si>
  <si>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</si>
  <si>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</si>
  <si>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</si>
  <si>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</si>
  <si>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</si>
  <si>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</si>
  <si>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</si>
  <si>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</si>
  <si>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</si>
  <si>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</si>
  <si>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</si>
  <si>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</si>
  <si>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</si>
  <si>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</si>
  <si>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</si>
  <si>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</si>
  <si>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</si>
  <si>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</si>
  <si>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</si>
  <si>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</si>
  <si>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</si>
  <si>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</si>
  <si>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</si>
  <si>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</si>
  <si>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</si>
  <si>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</si>
  <si>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</si>
  <si>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</si>
  <si>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</si>
  <si>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</si>
  <si>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</si>
  <si>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</si>
  <si>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</si>
  <si>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</si>
  <si>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</si>
  <si>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</si>
  <si>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</si>
  <si>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</si>
  <si>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</si>
  <si>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</si>
  <si>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</si>
  <si>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</si>
  <si>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</si>
  <si>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</si>
  <si>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</si>
  <si>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</si>
  <si>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</si>
  <si>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</si>
  <si>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</si>
  <si>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</si>
  <si>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</si>
  <si>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</si>
  <si>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</si>
  <si>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</si>
  <si>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</si>
  <si>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</si>
  <si>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</si>
  <si>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</si>
  <si>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</si>
  <si>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</si>
  <si>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</si>
  <si>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</si>
  <si>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</si>
  <si>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</si>
  <si>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</si>
  <si>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</si>
  <si>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</si>
  <si>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</si>
  <si>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</si>
  <si>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</si>
  <si>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</si>
  <si>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</si>
  <si>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</si>
  <si>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</si>
  <si>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</si>
  <si>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</si>
  <si>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</si>
  <si>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</si>
  <si>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</si>
  <si>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</si>
  <si>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</si>
  <si>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</si>
  <si>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</si>
  <si>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</si>
  <si>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</si>
  <si>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</si>
  <si>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</si>
  <si>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</si>
  <si>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</si>
  <si>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</si>
  <si>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</si>
  <si>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</si>
  <si>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</si>
  <si>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</si>
  <si>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</si>
  <si>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</si>
  <si>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</si>
  <si>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</si>
  <si>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</si>
  <si>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</si>
  <si>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</si>
  <si>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</si>
  <si>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</si>
  <si>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</si>
  <si>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</si>
  <si>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</si>
  <si>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</si>
  <si>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</si>
  <si>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</si>
  <si>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</si>
  <si>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</si>
  <si>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</si>
  <si>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</si>
  <si>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</si>
  <si>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</si>
  <si>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</si>
  <si>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</si>
  <si>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</si>
  <si>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</si>
  <si>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</si>
  <si>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</si>
  <si>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</si>
  <si>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</si>
  <si>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</si>
  <si>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</si>
  <si>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</si>
  <si>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</si>
  <si>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</si>
  <si>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</si>
  <si>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</si>
  <si>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</si>
  <si>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</si>
  <si>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</si>
  <si>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</si>
  <si>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</si>
  <si>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</si>
  <si>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</si>
  <si>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</si>
  <si>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</si>
  <si>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</si>
  <si>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</si>
  <si>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</si>
  <si>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</si>
  <si>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</si>
  <si>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</si>
  <si>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</si>
  <si>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</si>
  <si>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</si>
  <si>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</si>
  <si>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</si>
  <si>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</si>
  <si>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</si>
  <si>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</si>
  <si>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</si>
  <si>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</si>
  <si>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</si>
  <si>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</si>
  <si>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</si>
  <si>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</si>
  <si>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</si>
  <si>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</si>
  <si>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</si>
  <si>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</si>
  <si>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</si>
  <si>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</si>
  <si>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</si>
  <si>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</si>
  <si>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</si>
  <si>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</si>
  <si>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</si>
  <si>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</si>
  <si>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</si>
  <si>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</si>
  <si>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</si>
  <si>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</si>
  <si>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</si>
  <si>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</si>
  <si>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</si>
  <si>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</si>
  <si>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</si>
  <si>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</si>
  <si>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</si>
  <si>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</si>
  <si>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</si>
  <si>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</si>
  <si>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</si>
  <si>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</si>
  <si>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</si>
  <si>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</si>
  <si>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</si>
  <si>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</si>
  <si>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</si>
  <si>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</si>
  <si>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</si>
  <si>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</si>
  <si>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</si>
  <si>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</si>
  <si>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</si>
  <si>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</si>
  <si>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</si>
  <si>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</si>
  <si>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</si>
  <si>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</si>
  <si>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</si>
  <si>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</si>
  <si>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</si>
  <si>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</si>
  <si>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</si>
  <si>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</si>
  <si>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</si>
  <si>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</si>
  <si>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</si>
  <si>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</si>
  <si>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</si>
  <si>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</si>
  <si>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</si>
  <si>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</si>
  <si>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</si>
  <si>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</si>
  <si>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</si>
  <si>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</si>
  <si>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</si>
  <si>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</si>
  <si>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</si>
  <si>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</si>
  <si>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</si>
  <si>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</si>
  <si>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</si>
  <si>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</si>
  <si>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</si>
  <si>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</si>
  <si>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</si>
  <si>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</si>
  <si>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</si>
  <si>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</si>
  <si>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</si>
  <si>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</si>
  <si>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</si>
  <si>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</si>
  <si>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</si>
  <si>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</si>
  <si>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</si>
  <si>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</si>
  <si>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</si>
  <si>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</si>
  <si>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</si>
  <si>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</si>
  <si>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</si>
  <si>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</si>
  <si>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</si>
  <si>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</si>
  <si>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</si>
  <si>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</si>
  <si>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</si>
  <si>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</si>
  <si>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</si>
  <si>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</si>
  <si>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</si>
  <si>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</si>
  <si>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</si>
  <si>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</si>
  <si>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</si>
  <si>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</si>
  <si>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</si>
  <si>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</si>
  <si>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</si>
  <si>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</si>
  <si>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</si>
  <si>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</si>
  <si>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</si>
  <si>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</si>
  <si>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</si>
  <si>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</si>
  <si>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</si>
  <si>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</si>
  <si>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</si>
  <si>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</si>
  <si>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</si>
  <si>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</si>
  <si>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</si>
  <si>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</si>
  <si>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</si>
  <si>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</si>
  <si>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</si>
  <si>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</si>
  <si>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</si>
  <si>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</si>
  <si>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</si>
  <si>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</si>
  <si>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</si>
  <si>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</si>
  <si>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</si>
  <si>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</si>
  <si>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</si>
  <si>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</si>
  <si>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</si>
  <si>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</si>
  <si>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</si>
  <si>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</si>
  <si>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</si>
  <si>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</si>
  <si>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</si>
  <si>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</si>
  <si>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</si>
  <si>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</si>
  <si>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</si>
  <si>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</si>
  <si>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</si>
  <si>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</si>
  <si>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</si>
  <si>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</si>
  <si>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</si>
  <si>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</si>
  <si>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</si>
  <si>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</si>
  <si>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</si>
  <si>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</si>
  <si>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</si>
  <si>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</si>
  <si>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</si>
  <si>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</si>
  <si>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</si>
  <si>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</si>
  <si>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</si>
  <si>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</si>
  <si>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</si>
  <si>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</si>
  <si>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</si>
  <si>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</si>
  <si>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</si>
  <si>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</si>
  <si>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</si>
  <si>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</si>
  <si>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</si>
  <si>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</si>
  <si>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</si>
  <si>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</si>
  <si>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</si>
  <si>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</si>
  <si>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</si>
  <si>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</si>
  <si>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</si>
  <si>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</si>
  <si>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</si>
  <si>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</si>
  <si>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</si>
  <si>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</si>
  <si>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</si>
  <si>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</si>
  <si>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</si>
  <si>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</si>
  <si>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</si>
  <si>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</si>
  <si>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</si>
  <si>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</si>
  <si>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</si>
  <si>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</si>
  <si>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</si>
  <si>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</si>
  <si>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</si>
  <si>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</si>
  <si>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</si>
  <si>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</si>
  <si>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</si>
  <si>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</si>
  <si>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</si>
  <si>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</si>
  <si>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</si>
  <si>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</si>
  <si>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</si>
  <si>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</si>
  <si>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</si>
  <si>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</si>
  <si>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</si>
  <si>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</si>
  <si>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</si>
  <si>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</si>
  <si>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</si>
  <si>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</si>
  <si>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</si>
  <si>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</si>
  <si>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</si>
  <si>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</si>
  <si>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</si>
  <si>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</si>
  <si>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</si>
  <si>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</si>
  <si>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</si>
  <si>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</si>
  <si>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</si>
  <si>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</si>
  <si>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</si>
  <si>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</si>
  <si>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</si>
  <si>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</si>
  <si>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</si>
  <si>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</si>
  <si>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</si>
  <si>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</si>
  <si>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</si>
  <si>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</si>
  <si>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</si>
  <si>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</si>
  <si>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</si>
  <si>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</si>
  <si>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</si>
  <si>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</si>
  <si>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</si>
  <si>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</si>
  <si>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</si>
  <si>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</si>
  <si>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</si>
  <si>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</si>
  <si>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</si>
  <si>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</si>
  <si>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</si>
  <si>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</si>
  <si>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</si>
  <si>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</si>
  <si>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</si>
  <si>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</si>
  <si>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</si>
  <si>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</si>
  <si>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</si>
  <si>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</si>
  <si>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</si>
  <si>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</si>
  <si>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</si>
  <si>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</si>
  <si>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</si>
  <si>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</si>
  <si>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</si>
  <si>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</si>
  <si>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</si>
  <si>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</si>
  <si>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</si>
  <si>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</si>
  <si>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</si>
  <si>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</si>
  <si>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</si>
  <si>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</si>
  <si>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</si>
  <si>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</si>
  <si>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</si>
  <si>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</si>
  <si>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</si>
  <si>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</si>
  <si>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</si>
  <si>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</si>
  <si>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</si>
  <si>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</si>
  <si>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</si>
  <si>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</si>
  <si>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</si>
  <si>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</si>
  <si>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</si>
  <si>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</si>
  <si>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</si>
  <si>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</si>
  <si>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</si>
  <si>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</si>
  <si>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</si>
  <si>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</si>
  <si>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</si>
  <si>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</si>
  <si>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</si>
  <si>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</si>
  <si>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</si>
  <si>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</si>
  <si>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</si>
  <si>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</si>
  <si>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</si>
  <si>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</si>
  <si>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</si>
  <si>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</si>
  <si>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</si>
  <si>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</si>
  <si>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</si>
  <si>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</si>
  <si>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</si>
  <si>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</si>
  <si>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</si>
  <si>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</si>
  <si>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</si>
  <si>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</si>
  <si>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</si>
  <si>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</si>
  <si>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</si>
  <si>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</si>
  <si>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</si>
  <si>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</si>
  <si>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</si>
  <si>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</si>
  <si>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</si>
  <si>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</si>
  <si>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</si>
  <si>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</si>
  <si>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</si>
  <si>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</si>
  <si>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</si>
  <si>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</si>
  <si>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</si>
  <si>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</si>
  <si>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</si>
  <si>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</si>
  <si>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</si>
  <si>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</si>
  <si>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</si>
  <si>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</si>
  <si>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</si>
  <si>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</si>
  <si>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</si>
  <si>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</si>
  <si>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</si>
  <si>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</si>
  <si>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</si>
  <si>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</si>
  <si>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</si>
  <si>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</si>
  <si>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</si>
  <si>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</si>
  <si>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</si>
  <si>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</si>
  <si>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</si>
  <si>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</si>
  <si>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</si>
  <si>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</si>
  <si>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</si>
  <si>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</si>
  <si>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</si>
  <si>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</si>
  <si>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</si>
  <si>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</si>
  <si>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</si>
  <si>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</si>
  <si>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</si>
  <si>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</si>
  <si>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</si>
  <si>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</si>
  <si>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</si>
  <si>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</si>
  <si>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</si>
  <si>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</si>
  <si>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</si>
  <si>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</si>
  <si>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</si>
  <si>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</si>
  <si>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</si>
  <si>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</si>
  <si>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</si>
  <si>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</si>
  <si>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</si>
  <si>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</si>
  <si>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</si>
  <si>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</si>
  <si>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</si>
  <si>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</si>
  <si>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</si>
  <si>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</si>
  <si>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</si>
  <si>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</si>
  <si>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</si>
  <si>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</si>
  <si>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</si>
  <si>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</si>
  <si>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</si>
  <si>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</si>
  <si>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</si>
  <si>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</si>
  <si>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</si>
  <si>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</si>
  <si>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</si>
  <si>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</si>
  <si>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</si>
  <si>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</si>
  <si>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</si>
  <si>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</si>
  <si>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</si>
  <si>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</si>
  <si>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</si>
  <si>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</si>
  <si>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</si>
  <si>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</si>
  <si>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</si>
  <si>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</si>
  <si>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</si>
  <si>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</si>
  <si>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</si>
  <si>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</si>
  <si>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</si>
  <si>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</si>
  <si>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</si>
  <si>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</si>
  <si>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</si>
  <si>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</si>
  <si>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</si>
  <si>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</si>
  <si>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</si>
  <si>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</si>
  <si>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</si>
  <si>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</si>
  <si>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</si>
  <si>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</si>
  <si>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</si>
  <si>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</si>
  <si>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</si>
  <si>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</si>
  <si>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</si>
  <si>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</si>
  <si>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</si>
  <si>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</si>
  <si>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</si>
  <si>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</si>
  <si>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</si>
  <si>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</si>
  <si>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</si>
  <si>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</si>
  <si>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</si>
  <si>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</si>
  <si>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</si>
  <si>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</si>
  <si>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</si>
  <si>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</si>
  <si>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</si>
  <si>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</si>
  <si>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</si>
  <si>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</si>
  <si>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</si>
  <si>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</si>
  <si>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</si>
  <si>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</si>
  <si>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</si>
  <si>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</si>
  <si>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</si>
  <si>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</si>
  <si>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</si>
  <si>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</si>
  <si>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</si>
  <si>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</si>
  <si>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</si>
  <si>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</si>
  <si>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</si>
  <si>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</si>
  <si>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</si>
  <si>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</si>
  <si>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</si>
  <si>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</si>
  <si>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</si>
  <si>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</si>
  <si>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</si>
  <si>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</si>
  <si>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</si>
  <si>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</si>
  <si>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</si>
  <si>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</si>
  <si>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</si>
  <si>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</si>
  <si>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</si>
  <si>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</si>
  <si>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</si>
  <si>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</si>
  <si>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</si>
  <si>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</si>
  <si>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</si>
  <si>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</si>
  <si>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</si>
  <si>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</si>
  <si>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</si>
  <si>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</si>
  <si>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</si>
  <si>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</si>
  <si>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</si>
  <si>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</si>
  <si>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</si>
  <si>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</si>
  <si>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</si>
  <si>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</si>
  <si>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</si>
  <si>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</si>
  <si>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</si>
  <si>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</si>
  <si>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</si>
  <si>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</si>
  <si>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</si>
  <si>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</si>
  <si>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</si>
  <si>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</si>
  <si>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</si>
  <si>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</si>
  <si>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</si>
  <si>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</si>
  <si>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</si>
  <si>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</si>
  <si>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</si>
  <si>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</si>
  <si>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</si>
  <si>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</si>
  <si>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</si>
  <si>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</si>
  <si>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</si>
  <si>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</si>
  <si>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</si>
  <si>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</si>
  <si>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</si>
  <si>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</si>
  <si>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</si>
  <si>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</si>
  <si>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</si>
  <si>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</si>
  <si>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</si>
  <si>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</si>
  <si>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</si>
  <si>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</si>
  <si>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</si>
  <si>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</si>
  <si>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</si>
  <si>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</si>
  <si>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</si>
  <si>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</si>
  <si>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</si>
  <si>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</si>
  <si>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</si>
  <si>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</si>
  <si>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</si>
  <si>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</si>
  <si>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</si>
  <si>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</si>
  <si>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</si>
  <si>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</si>
  <si>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</si>
  <si>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</si>
  <si>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</si>
  <si>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</si>
  <si>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</si>
  <si>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</si>
  <si>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</si>
  <si>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</si>
  <si>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</si>
  <si>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</si>
  <si>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</si>
  <si>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</si>
  <si>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</si>
  <si>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</si>
  <si>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</si>
  <si>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</si>
  <si>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</si>
  <si>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</si>
  <si>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</si>
  <si>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</si>
  <si>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</si>
  <si>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</si>
  <si>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</si>
  <si>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</si>
  <si>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</si>
  <si>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</si>
  <si>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</si>
  <si>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</si>
  <si>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</si>
  <si>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</si>
  <si>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</si>
  <si>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</si>
  <si>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</si>
  <si>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</si>
  <si>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</si>
  <si>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</si>
  <si>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</si>
  <si>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</si>
  <si>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</si>
  <si>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</si>
  <si>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</si>
  <si>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</si>
  <si>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</si>
  <si>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</si>
  <si>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</si>
  <si>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</si>
  <si>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</si>
  <si>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</si>
  <si>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</si>
  <si>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</si>
  <si>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</si>
  <si>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</si>
  <si>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</si>
  <si>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</si>
  <si>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</si>
  <si>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</si>
  <si>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</si>
  <si>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</si>
  <si>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</si>
  <si>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</si>
  <si>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</si>
  <si>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</si>
  <si>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</si>
  <si>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</si>
  <si>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</si>
  <si>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</si>
  <si>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</si>
  <si>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</si>
  <si>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</si>
  <si>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</si>
  <si>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</si>
  <si>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</si>
  <si>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</si>
  <si>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</si>
  <si>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</si>
  <si>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</si>
  <si>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</si>
  <si>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</si>
  <si>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</si>
  <si>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</si>
  <si>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</si>
  <si>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</si>
  <si>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</si>
  <si>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</si>
  <si>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</si>
  <si>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</si>
  <si>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</si>
  <si>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</si>
  <si>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</si>
  <si>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</si>
  <si>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</si>
  <si>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</si>
  <si>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</si>
  <si>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</si>
  <si>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</si>
  <si>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</si>
  <si>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</si>
  <si>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</si>
  <si>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</si>
  <si>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</si>
  <si>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</si>
  <si>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</si>
  <si>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</si>
  <si>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</si>
  <si>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</si>
  <si>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</si>
  <si>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</si>
  <si>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</si>
  <si>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</si>
  <si>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</si>
  <si>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</si>
  <si>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</si>
  <si>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</si>
  <si>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</si>
  <si>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</si>
  <si>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</si>
  <si>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</si>
  <si>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</si>
  <si>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</si>
  <si>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</si>
  <si>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</si>
  <si>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</si>
  <si>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</si>
  <si>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</si>
  <si>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</si>
  <si>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</si>
  <si>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</si>
  <si>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</si>
  <si>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</si>
  <si>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</si>
  <si>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</si>
  <si>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</si>
  <si>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</si>
  <si>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</si>
  <si>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</si>
  <si>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</si>
  <si>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</si>
  <si>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</si>
  <si>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</si>
  <si>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</si>
  <si>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</si>
  <si>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</si>
  <si>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</si>
  <si>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</si>
  <si>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</si>
  <si>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</si>
  <si>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</si>
  <si>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</si>
  <si>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</si>
  <si>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</si>
  <si>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</si>
  <si>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</si>
  <si>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</si>
  <si>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</si>
  <si>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</si>
  <si>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</si>
  <si>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</si>
  <si>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</si>
  <si>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</si>
  <si>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</si>
  <si>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</si>
  <si>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</si>
  <si>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</si>
  <si>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</si>
  <si>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</si>
  <si>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</si>
  <si>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</si>
  <si>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</si>
  <si>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</si>
  <si>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</si>
  <si>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</si>
  <si>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</si>
  <si>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</si>
  <si>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</si>
  <si>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</si>
  <si>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</si>
  <si>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</si>
  <si>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</si>
  <si>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</si>
  <si>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</si>
  <si>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</si>
  <si>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</si>
  <si>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</si>
  <si>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</si>
  <si>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</si>
  <si>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</si>
  <si>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</si>
  <si>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</si>
  <si>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</si>
  <si>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</si>
  <si>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</si>
  <si>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</si>
  <si>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</si>
  <si>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</si>
  <si>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</si>
  <si>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</si>
  <si>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</si>
  <si>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</si>
  <si>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</si>
  <si>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</si>
  <si>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</si>
  <si>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</si>
  <si>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</si>
  <si>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</si>
  <si>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</si>
  <si>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</si>
  <si>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</si>
  <si>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</si>
  <si>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</si>
  <si>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</si>
  <si>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</si>
  <si>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</si>
  <si>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</si>
  <si>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</si>
  <si>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</si>
  <si>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</si>
  <si>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</si>
  <si>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</si>
  <si>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</si>
  <si>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</si>
  <si>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</si>
  <si>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</si>
  <si>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</si>
  <si>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</si>
  <si>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</si>
  <si>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</si>
  <si>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</si>
  <si>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</si>
  <si>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</si>
  <si>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</si>
  <si>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</si>
  <si>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</si>
  <si>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</si>
  <si>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</si>
  <si>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</si>
  <si>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</si>
  <si>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</si>
  <si>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</si>
  <si>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</si>
  <si>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</si>
  <si>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</si>
  <si>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</si>
  <si>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</si>
  <si>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</si>
  <si>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</si>
  <si>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</si>
  <si>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</si>
  <si>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</si>
  <si>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</si>
  <si>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</si>
  <si>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</si>
  <si>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</si>
  <si>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</si>
  <si>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</si>
  <si>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</si>
  <si>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</si>
  <si>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</si>
  <si>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</si>
  <si>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</si>
  <si>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</si>
  <si>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</si>
  <si>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</si>
  <si>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</si>
  <si>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</si>
  <si>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</si>
  <si>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</si>
  <si>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</si>
  <si>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</si>
  <si>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</si>
  <si>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</si>
  <si>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</si>
  <si>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</si>
  <si>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</si>
  <si>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</si>
  <si>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</si>
  <si>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</si>
  <si>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</si>
  <si>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</si>
  <si>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</si>
  <si>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</si>
  <si>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</si>
  <si>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</si>
  <si>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</si>
  <si>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</si>
  <si>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</si>
  <si>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</si>
  <si>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</si>
  <si>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</si>
  <si>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</si>
  <si>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</si>
  <si>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</si>
  <si>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</si>
  <si>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</si>
  <si>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</si>
  <si>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</si>
  <si>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</si>
  <si>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</si>
  <si>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</si>
  <si>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</si>
  <si>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</si>
  <si>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</si>
  <si>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</si>
  <si>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</si>
  <si>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</si>
  <si>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</si>
  <si>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</si>
  <si>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</si>
  <si>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</si>
  <si>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</si>
  <si>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</si>
  <si>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</si>
  <si>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</si>
  <si>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</si>
  <si>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</si>
  <si>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</si>
  <si>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</si>
  <si>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</si>
  <si>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</si>
  <si>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</si>
  <si>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</si>
  <si>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</si>
  <si>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</si>
  <si>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</si>
  <si>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</si>
  <si>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</si>
  <si>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</si>
  <si>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</si>
  <si>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</si>
  <si>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</si>
  <si>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</si>
  <si>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</si>
  <si>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</si>
  <si>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</si>
  <si>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</si>
  <si>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</si>
  <si>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</si>
  <si>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</si>
  <si>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</si>
  <si>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</si>
  <si>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</si>
  <si>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</si>
  <si>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</si>
  <si>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</si>
  <si>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</si>
  <si>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</si>
  <si>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</si>
  <si>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</si>
  <si>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</si>
  <si>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</si>
  <si>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</si>
  <si>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</si>
  <si>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</si>
  <si>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</si>
  <si>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</si>
  <si>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</si>
  <si>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</si>
  <si>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</si>
  <si>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</si>
  <si>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</si>
  <si>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</si>
  <si>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</si>
  <si>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</si>
  <si>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</si>
  <si>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</si>
  <si>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</si>
  <si>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</si>
  <si>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</si>
  <si>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</si>
  <si>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</si>
  <si>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</si>
  <si>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</si>
  <si>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</si>
  <si>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</si>
  <si>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</si>
  <si>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</si>
  <si>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</si>
  <si>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</si>
  <si>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</si>
  <si>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</si>
  <si>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</si>
  <si>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</si>
  <si>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</si>
  <si>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</si>
  <si>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</si>
  <si>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</si>
  <si>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</si>
  <si>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</si>
  <si>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</si>
  <si>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</si>
  <si>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</si>
  <si>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</si>
  <si>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</si>
  <si>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</si>
  <si>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</si>
  <si>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</si>
  <si>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</si>
  <si>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</si>
  <si>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</si>
  <si>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</si>
  <si>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</si>
  <si>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</si>
  <si>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</si>
  <si>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</si>
  <si>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</si>
  <si>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</si>
  <si>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</si>
  <si>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</si>
  <si>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</si>
  <si>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</si>
  <si>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</si>
  <si>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</si>
  <si>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</si>
  <si>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</si>
  <si>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</si>
  <si>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</si>
  <si>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</si>
  <si>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</si>
  <si>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</si>
  <si>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</si>
  <si>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</si>
  <si>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</si>
  <si>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</si>
  <si>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</si>
  <si>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</si>
  <si>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</si>
  <si>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</si>
  <si>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</si>
  <si>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</si>
  <si>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</si>
  <si>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</si>
  <si>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</si>
  <si>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</si>
  <si>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</si>
  <si>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</si>
  <si>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</si>
  <si>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</si>
  <si>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</si>
  <si>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</si>
  <si>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</si>
  <si>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</si>
  <si>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</si>
  <si>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</si>
  <si>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</si>
  <si>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</si>
  <si>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</si>
  <si>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</si>
  <si>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</si>
  <si>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</si>
  <si>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</si>
  <si>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</si>
  <si>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</si>
  <si>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</si>
  <si>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</si>
  <si>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</si>
  <si>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</si>
  <si>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</si>
  <si>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</si>
  <si>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</si>
  <si>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</si>
  <si>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</si>
  <si>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</si>
  <si>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</si>
  <si>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</si>
  <si>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</si>
  <si>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</si>
  <si>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</si>
  <si>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</si>
  <si>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</si>
  <si>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</si>
  <si>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</si>
  <si>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</si>
  <si>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</si>
  <si>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</si>
  <si>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</si>
  <si>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</si>
  <si>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</si>
  <si>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</si>
  <si>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</si>
  <si>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</si>
  <si>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</si>
  <si>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</si>
  <si>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</si>
  <si>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</si>
  <si>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</si>
  <si>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</si>
  <si>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</si>
  <si>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</si>
  <si>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</si>
  <si>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</si>
  <si>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</si>
  <si>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</si>
  <si>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</si>
  <si>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</si>
  <si>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</si>
  <si>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</si>
  <si>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</si>
  <si>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</si>
  <si>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</si>
  <si>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</si>
  <si>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</si>
  <si>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</si>
  <si>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</si>
  <si>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</si>
  <si>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</si>
  <si>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</si>
  <si>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</si>
  <si>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</si>
  <si>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</si>
  <si>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</si>
  <si>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</si>
  <si>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</si>
  <si>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</si>
  <si>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</si>
  <si>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</si>
  <si>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</si>
  <si>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</si>
  <si>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</si>
  <si>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</si>
  <si>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</si>
  <si>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</si>
  <si>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</si>
  <si>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</si>
  <si>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</si>
  <si>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</si>
  <si>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</si>
  <si>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</si>
  <si>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</si>
  <si>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</si>
  <si>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</si>
  <si>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</si>
  <si>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</si>
  <si>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</si>
  <si>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</si>
  <si>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</si>
  <si>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</si>
  <si>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</si>
  <si>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</si>
  <si>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</si>
  <si>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</si>
  <si>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</si>
  <si>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</si>
  <si>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</si>
  <si>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</si>
  <si>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</si>
  <si>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</si>
  <si>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</si>
  <si>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</si>
  <si>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</si>
  <si>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</si>
  <si>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</si>
  <si>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</si>
  <si>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</si>
  <si>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</si>
  <si>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</si>
  <si>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</si>
  <si>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</si>
  <si>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</si>
  <si>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</si>
  <si>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</si>
  <si>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</si>
  <si>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</si>
  <si>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</si>
  <si>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</si>
  <si>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</si>
  <si>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</si>
  <si>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</si>
  <si>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</si>
  <si>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</si>
  <si>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</si>
  <si>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</si>
  <si>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</si>
  <si>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</si>
  <si>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</si>
  <si>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</si>
  <si>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</si>
  <si>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</si>
  <si>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</si>
  <si>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</si>
  <si>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</si>
  <si>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</si>
  <si>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</si>
  <si>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</si>
  <si>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</si>
  <si>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</si>
  <si>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</si>
  <si>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</si>
  <si>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</si>
  <si>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</si>
  <si>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</si>
  <si>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</si>
  <si>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</si>
  <si>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</si>
  <si>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</si>
  <si>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</si>
  <si>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</si>
  <si>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</si>
  <si>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</si>
  <si>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</si>
  <si>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</si>
  <si>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</si>
  <si>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</si>
  <si>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</si>
  <si>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</si>
  <si>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</si>
  <si>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</si>
  <si>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</si>
  <si>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</si>
  <si>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</si>
  <si>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</si>
  <si>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</si>
  <si>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</si>
  <si>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</si>
  <si>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</si>
  <si>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</si>
  <si>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</si>
  <si>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</si>
  <si>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</si>
  <si>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</si>
  <si>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</si>
  <si>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</si>
  <si>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</si>
  <si>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</si>
  <si>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</si>
  <si>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</si>
  <si>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</si>
  <si>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</si>
  <si>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</si>
  <si>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</si>
  <si>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</si>
  <si>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</si>
  <si>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</si>
  <si>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</si>
  <si>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</si>
  <si>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</si>
  <si>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</si>
  <si>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</si>
  <si>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</si>
  <si>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</si>
  <si>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</si>
  <si>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</si>
  <si>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</si>
  <si>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</si>
  <si>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</si>
  <si>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</si>
  <si>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</si>
  <si>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</si>
  <si>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</si>
  <si>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</si>
  <si>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</si>
  <si>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</si>
  <si>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</si>
  <si>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</si>
  <si>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</si>
  <si>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</si>
  <si>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</si>
  <si>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</si>
  <si>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</si>
  <si>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</si>
  <si>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</si>
  <si>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</si>
  <si>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</si>
  <si>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</si>
  <si>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</si>
  <si>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</si>
  <si>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</si>
  <si>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</si>
  <si>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</si>
  <si>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</si>
  <si>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</si>
  <si>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</si>
  <si>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</si>
  <si>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</si>
  <si>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</si>
  <si>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</si>
  <si>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</si>
  <si>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</si>
  <si>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</si>
  <si>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</si>
  <si>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</si>
  <si>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</si>
  <si>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</si>
  <si>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</si>
  <si>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</si>
  <si>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</si>
  <si>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</si>
  <si>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</si>
  <si>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</si>
  <si>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</si>
  <si>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</si>
  <si>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</si>
  <si>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</si>
  <si>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</si>
  <si>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</si>
  <si>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</si>
  <si>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</si>
  <si>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</si>
  <si>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</si>
  <si>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</si>
  <si>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</si>
  <si>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</si>
  <si>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</si>
  <si>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</si>
  <si>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</si>
  <si>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</si>
  <si>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</si>
  <si>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</si>
  <si>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</si>
  <si>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</si>
  <si>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</si>
  <si>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</si>
  <si>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</si>
  <si>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</si>
  <si>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</si>
  <si>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</si>
  <si>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</si>
  <si>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</si>
  <si>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</si>
  <si>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</si>
  <si>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</si>
  <si>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</si>
  <si>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</si>
  <si>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</si>
  <si>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</si>
  <si>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</si>
  <si>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</si>
  <si>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</si>
  <si>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</si>
  <si>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</si>
  <si>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</si>
  <si>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</si>
  <si>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</si>
  <si>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</si>
  <si>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</si>
  <si>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</si>
  <si>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</si>
  <si>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</si>
  <si>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</si>
  <si>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</si>
  <si>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</si>
  <si>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</si>
  <si>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</si>
  <si>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</si>
  <si>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</si>
  <si>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</si>
  <si>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</si>
  <si>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</si>
  <si>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</si>
  <si>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</si>
  <si>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</si>
  <si>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</si>
  <si>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</si>
  <si>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</si>
  <si>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</si>
  <si>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</si>
  <si>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</si>
  <si>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</si>
  <si>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</si>
  <si>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</si>
  <si>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</si>
  <si>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</si>
  <si>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</si>
  <si>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</si>
  <si>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</si>
  <si>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</si>
  <si>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</si>
  <si>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</si>
  <si>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</si>
  <si>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</si>
  <si>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</si>
  <si>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</si>
  <si>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</si>
  <si>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</si>
  <si>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</si>
  <si>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</si>
  <si>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</si>
  <si>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</si>
  <si>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</si>
  <si>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</si>
  <si>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</si>
  <si>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</si>
  <si>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</si>
  <si>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</si>
  <si>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</si>
  <si>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</si>
  <si>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</si>
  <si>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</si>
  <si>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</si>
  <si>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</si>
  <si>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</si>
  <si>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</si>
  <si>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</si>
  <si>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</si>
  <si>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</si>
  <si>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</si>
  <si>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</si>
  <si>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</si>
  <si>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</si>
  <si>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</si>
  <si>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</si>
  <si>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</si>
  <si>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</si>
  <si>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</si>
  <si>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</si>
  <si>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</si>
  <si>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</si>
  <si>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</si>
  <si>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</si>
  <si>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</si>
  <si>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</si>
  <si>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</si>
  <si>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</si>
  <si>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</si>
  <si>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</si>
  <si>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</si>
  <si>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</si>
  <si>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</si>
  <si>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</si>
  <si>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</si>
  <si>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</si>
  <si>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</si>
  <si>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</si>
  <si>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</si>
  <si>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</si>
  <si>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</si>
  <si>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</si>
  <si>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</si>
  <si>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</si>
  <si>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</si>
  <si>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</si>
  <si>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</si>
  <si>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</si>
  <si>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</si>
  <si>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</si>
  <si>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</si>
  <si>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</si>
  <si>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</si>
  <si>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</si>
  <si>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</si>
  <si>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</si>
  <si>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</si>
  <si>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</si>
  <si>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</si>
  <si>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</si>
  <si>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</si>
  <si>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</si>
  <si>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</si>
  <si>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</si>
  <si>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</si>
  <si>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</si>
  <si>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</si>
  <si>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</si>
  <si>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</si>
  <si>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</si>
  <si>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</si>
  <si>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</si>
  <si>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</si>
  <si>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</si>
  <si>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</si>
  <si>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</si>
  <si>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</si>
  <si>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</si>
  <si>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</si>
  <si>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</si>
  <si>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</si>
  <si>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</si>
  <si>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</si>
  <si>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</si>
  <si>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</si>
  <si>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</si>
  <si>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</si>
  <si>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</si>
  <si>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</si>
  <si>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</si>
  <si>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</si>
  <si>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</si>
  <si>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</si>
  <si>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</si>
  <si>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</si>
  <si>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</si>
  <si>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</si>
  <si>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</si>
  <si>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</si>
  <si>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</si>
  <si>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</si>
  <si>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</si>
  <si>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</si>
  <si>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</si>
  <si>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</si>
  <si>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</si>
  <si>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</si>
  <si>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</si>
  <si>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</si>
  <si>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</si>
  <si>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</si>
  <si>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</si>
  <si>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</si>
  <si>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</si>
  <si>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</si>
  <si>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</si>
  <si>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</si>
  <si>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</si>
  <si>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</si>
  <si>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</si>
  <si>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</si>
  <si>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</si>
  <si>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</si>
  <si>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</si>
  <si>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</si>
  <si>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</si>
  <si>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</si>
  <si>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</si>
  <si>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</si>
  <si>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</si>
  <si>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</si>
  <si>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</si>
  <si>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</si>
  <si>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</si>
  <si>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</si>
  <si>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</si>
  <si>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</si>
  <si>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</si>
  <si>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</si>
  <si>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</si>
  <si>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</si>
  <si>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</si>
  <si>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</si>
  <si>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</si>
  <si>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</si>
  <si>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</si>
  <si>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</si>
  <si>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</si>
  <si>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</si>
  <si>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</si>
  <si>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</si>
  <si>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</si>
  <si>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</si>
  <si>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</si>
  <si>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</si>
  <si>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</si>
  <si>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</si>
  <si>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</si>
  <si>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</si>
  <si>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</si>
  <si>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</si>
  <si>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</si>
  <si>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</si>
  <si>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</si>
  <si>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</si>
  <si>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</si>
  <si>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</si>
  <si>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</si>
  <si>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</si>
  <si>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</si>
  <si>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</si>
  <si>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</si>
  <si>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</si>
  <si>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</si>
  <si>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</si>
  <si>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</si>
  <si>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</si>
  <si>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</si>
  <si>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</si>
  <si>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</si>
  <si>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</si>
  <si>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</si>
  <si>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</si>
  <si>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</si>
  <si>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</si>
  <si>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</si>
  <si>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</si>
  <si>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</si>
  <si>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</si>
  <si>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</si>
  <si>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</si>
  <si>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</si>
  <si>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</si>
  <si>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</si>
  <si>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</si>
  <si>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</si>
  <si>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</si>
  <si>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</si>
  <si>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</si>
  <si>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</si>
  <si>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</si>
  <si>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</si>
  <si>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</si>
  <si>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</si>
  <si>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</si>
  <si>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</si>
  <si>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</si>
  <si>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</si>
  <si>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</si>
  <si>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</si>
  <si>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</si>
  <si>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</si>
  <si>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</si>
  <si>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</si>
  <si>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</si>
  <si>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</si>
  <si>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</si>
  <si>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</si>
  <si>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</si>
  <si>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</si>
  <si>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</si>
  <si>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</si>
  <si>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</si>
  <si>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</si>
  <si>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</si>
  <si>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</si>
  <si>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</si>
  <si>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</si>
  <si>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</si>
  <si>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</si>
  <si>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</si>
  <si>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</si>
  <si>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</si>
  <si>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</si>
  <si>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</si>
  <si>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</si>
  <si>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</si>
  <si>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</si>
  <si>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</si>
  <si>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</si>
  <si>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</si>
  <si>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</si>
  <si>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</si>
  <si>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</si>
  <si>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</si>
  <si>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</si>
  <si>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</si>
  <si>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</si>
  <si>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</si>
  <si>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</si>
  <si>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</si>
  <si>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</si>
  <si>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</si>
  <si>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</si>
  <si>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</si>
  <si>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</si>
  <si>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</si>
  <si>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</si>
  <si>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</si>
  <si>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</si>
  <si>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</si>
  <si>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</si>
  <si>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</si>
  <si>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</si>
  <si>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</si>
  <si>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</si>
  <si>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</si>
  <si>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</si>
  <si>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</si>
  <si>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</si>
  <si>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</si>
  <si>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</si>
  <si>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</si>
  <si>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</si>
  <si>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</si>
  <si>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</si>
  <si>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</si>
  <si>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</si>
  <si>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</si>
  <si>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</si>
  <si>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</si>
  <si>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</si>
  <si>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</si>
  <si>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</si>
  <si>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</si>
  <si>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</si>
  <si>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</si>
  <si>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</si>
  <si>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</si>
  <si>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</si>
  <si>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</si>
  <si>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</si>
  <si>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</si>
  <si>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</si>
  <si>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</si>
  <si>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</si>
  <si>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</si>
  <si>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</si>
  <si>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</si>
  <si>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</si>
  <si>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</si>
  <si>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</si>
  <si>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</si>
  <si>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</si>
  <si>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</si>
  <si>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</si>
  <si>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</si>
  <si>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</si>
  <si>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</si>
  <si>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</si>
  <si>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</si>
  <si>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</si>
  <si>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</si>
  <si>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</si>
  <si>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</si>
  <si>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</si>
  <si>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</si>
  <si>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</si>
  <si>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</si>
  <si>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</si>
  <si>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</si>
  <si>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</si>
  <si>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</si>
  <si>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</si>
  <si>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</si>
  <si>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</si>
  <si>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</si>
  <si>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</si>
  <si>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</si>
  <si>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</si>
  <si>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</si>
  <si>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</si>
  <si>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</si>
  <si>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</si>
  <si>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</si>
  <si>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</si>
  <si>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</si>
  <si>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</si>
  <si>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</si>
  <si>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</si>
  <si>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</si>
  <si>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</si>
  <si>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</si>
  <si>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</si>
  <si>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</si>
  <si>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</si>
  <si>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</si>
  <si>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</si>
  <si>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</si>
  <si>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</si>
  <si>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</si>
  <si>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</si>
  <si>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</si>
  <si>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</si>
  <si>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</si>
  <si>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</si>
  <si>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</si>
  <si>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</si>
  <si>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</si>
  <si>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</si>
  <si>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</si>
  <si>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</si>
  <si>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</si>
  <si>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</si>
  <si>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</si>
  <si>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</si>
  <si>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</si>
  <si>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</si>
  <si>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</si>
  <si>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</si>
  <si>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</si>
  <si>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</si>
  <si>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</si>
  <si>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</si>
  <si>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</si>
  <si>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</si>
  <si>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</si>
  <si>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</si>
  <si>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</si>
  <si>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</si>
  <si>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</si>
  <si>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</si>
  <si>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</si>
  <si>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</si>
  <si>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</si>
  <si>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</si>
  <si>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</si>
  <si>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</si>
  <si>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</si>
  <si>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</si>
  <si>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</si>
  <si>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</si>
  <si>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</si>
  <si>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</si>
  <si>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</si>
  <si>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</si>
  <si>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</si>
  <si>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</si>
  <si>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</si>
  <si>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</si>
  <si>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</si>
  <si>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</si>
  <si>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</si>
  <si>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</si>
  <si>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</si>
  <si>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</si>
  <si>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</si>
  <si>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</si>
  <si>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</si>
  <si>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</si>
  <si>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</si>
  <si>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</si>
  <si>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</si>
  <si>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</si>
  <si>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</si>
  <si>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</si>
  <si>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</si>
  <si>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</si>
  <si>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</si>
  <si>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</si>
  <si>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</si>
  <si>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</si>
  <si>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</si>
  <si>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</si>
  <si>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</si>
  <si>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</si>
  <si>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</si>
  <si>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</si>
  <si>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</si>
  <si>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</si>
  <si>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</si>
  <si>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</si>
  <si>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</si>
  <si>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</si>
  <si>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</si>
  <si>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</si>
  <si>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</si>
  <si>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</si>
  <si>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</si>
  <si>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</si>
  <si>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</si>
  <si>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</si>
  <si>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</si>
  <si>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</si>
  <si>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</si>
  <si>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</si>
  <si>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</si>
  <si>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</si>
  <si>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</si>
  <si>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</si>
  <si>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</si>
  <si>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</si>
  <si>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</si>
  <si>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</si>
  <si>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</si>
  <si>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</si>
  <si>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</si>
  <si>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</si>
  <si>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</si>
  <si>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</si>
  <si>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</si>
  <si>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</si>
  <si>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</si>
  <si>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</si>
  <si>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</si>
  <si>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</si>
  <si>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</si>
  <si>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</si>
  <si>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</si>
  <si>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</si>
  <si>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</si>
  <si>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</si>
  <si>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</si>
  <si>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</si>
  <si>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</si>
  <si>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</si>
  <si>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</si>
  <si>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</si>
  <si>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</si>
  <si>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</si>
  <si>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</si>
  <si>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</si>
  <si>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</si>
  <si>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</si>
  <si>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</si>
  <si>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</si>
  <si>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</si>
  <si>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</si>
  <si>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</si>
  <si>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</si>
  <si>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</si>
  <si>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</si>
  <si>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</si>
  <si>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</si>
  <si>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</si>
  <si>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</si>
  <si>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</si>
  <si>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</si>
  <si>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</si>
  <si>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</si>
  <si>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</si>
  <si>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</si>
  <si>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</si>
  <si>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</si>
  <si>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</si>
  <si>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</si>
  <si>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</si>
  <si>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</si>
  <si>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</si>
  <si>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</si>
  <si>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</si>
  <si>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</si>
  <si>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</si>
  <si>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</si>
  <si>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</si>
  <si>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</si>
  <si>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</si>
  <si>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</si>
  <si>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</si>
  <si>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</si>
  <si>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</si>
  <si>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</si>
  <si>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</si>
  <si>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</si>
  <si>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</si>
  <si>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</si>
  <si>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</si>
  <si>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</si>
  <si>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</si>
  <si>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</si>
  <si>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</si>
  <si>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</si>
  <si>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</si>
  <si>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</si>
  <si>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</si>
  <si>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</si>
  <si>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</si>
  <si>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</si>
  <si>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</si>
  <si>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</si>
  <si>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</si>
  <si>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</si>
  <si>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</si>
  <si>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</si>
  <si>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</si>
  <si>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</si>
  <si>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</si>
  <si>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</si>
  <si>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</si>
  <si>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</si>
  <si>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</si>
  <si>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</si>
  <si>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</si>
  <si>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</si>
  <si>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</si>
  <si>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</si>
  <si>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</si>
  <si>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</si>
  <si>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</si>
  <si>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</si>
  <si>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</si>
  <si>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</si>
  <si>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</si>
  <si>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</si>
  <si>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</si>
  <si>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</si>
  <si>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</si>
  <si>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</si>
  <si>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</si>
  <si>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</si>
  <si>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</si>
  <si>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</si>
  <si>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</si>
  <si>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</si>
  <si>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</si>
  <si>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</si>
  <si>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</si>
  <si>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</si>
  <si>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</si>
  <si>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</si>
  <si>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</si>
  <si>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</si>
  <si>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</si>
  <si>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</si>
  <si>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</si>
  <si>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</si>
  <si>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</si>
  <si>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</si>
  <si>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</si>
  <si>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</si>
  <si>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</si>
  <si>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</si>
  <si>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</si>
  <si>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</si>
  <si>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</si>
  <si>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</si>
  <si>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</si>
  <si>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</si>
  <si>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</si>
  <si>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</si>
  <si>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</si>
  <si>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</si>
  <si>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</si>
  <si>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</si>
  <si>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</si>
  <si>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</si>
  <si>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</si>
  <si>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</si>
  <si>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</si>
  <si>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</si>
  <si>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</si>
  <si>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</si>
  <si>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</si>
  <si>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</si>
  <si>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</si>
  <si>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</si>
  <si>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</si>
  <si>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</si>
  <si>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</si>
  <si>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</si>
  <si>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</si>
  <si>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</si>
  <si>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</si>
  <si>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</si>
  <si>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</si>
  <si>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</si>
  <si>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</si>
  <si>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</si>
  <si>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</si>
  <si>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</si>
  <si>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</si>
  <si>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</si>
  <si>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</si>
  <si>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</si>
  <si>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</si>
  <si>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</si>
  <si>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</si>
  <si>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</si>
  <si>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</si>
  <si>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</si>
  <si>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</si>
  <si>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</si>
  <si>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</si>
  <si>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</si>
  <si>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</si>
  <si>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</si>
  <si>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</si>
  <si>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</si>
  <si>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</si>
  <si>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</si>
  <si>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</si>
  <si>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</si>
  <si>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</si>
  <si>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</si>
  <si>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</si>
  <si>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</si>
  <si>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</si>
  <si>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</si>
  <si>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</si>
  <si>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</si>
  <si>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</si>
  <si>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</si>
  <si>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</si>
  <si>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</si>
  <si>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</si>
  <si>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</si>
  <si>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</si>
  <si>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</si>
  <si>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</si>
  <si>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</si>
  <si>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</si>
  <si>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</si>
  <si>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</si>
  <si>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</si>
  <si>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</si>
  <si>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</si>
  <si>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</si>
  <si>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</si>
  <si>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</si>
  <si>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</si>
  <si>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</si>
  <si>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</si>
  <si>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</si>
  <si>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</si>
  <si>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</si>
  <si>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</si>
  <si>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</si>
  <si>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</si>
  <si>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</si>
  <si>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</si>
  <si>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</si>
  <si>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</si>
  <si>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</si>
  <si>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</si>
  <si>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</si>
  <si>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</si>
  <si>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</si>
  <si>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</si>
  <si>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</si>
  <si>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</si>
  <si>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</si>
  <si>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</si>
  <si>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</si>
  <si>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</si>
  <si>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</si>
  <si>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</si>
  <si>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</si>
  <si>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</si>
  <si>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</si>
  <si>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</si>
  <si>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</si>
  <si>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</si>
  <si>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</si>
  <si>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</si>
  <si>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</si>
  <si>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</si>
  <si>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</si>
  <si>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</si>
  <si>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</si>
  <si>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</si>
  <si>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</si>
  <si>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</si>
  <si>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</si>
  <si>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</si>
  <si>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</si>
  <si>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</si>
  <si>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</si>
  <si>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</si>
  <si>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</si>
  <si>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</si>
  <si>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</si>
  <si>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</si>
  <si>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</si>
  <si>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</si>
  <si>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</si>
  <si>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</si>
  <si>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</si>
  <si>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</si>
  <si>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</si>
  <si>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</si>
  <si>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</si>
  <si>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</si>
  <si>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</si>
  <si>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</si>
  <si>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</si>
  <si>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</si>
  <si>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</si>
  <si>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</si>
  <si>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</si>
  <si>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</si>
  <si>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</si>
  <si>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</si>
  <si>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</si>
  <si>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</si>
  <si>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</si>
  <si>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</si>
  <si>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</si>
  <si>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</si>
  <si>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</si>
  <si>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</si>
  <si>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</si>
  <si>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</si>
  <si>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</si>
  <si>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</si>
  <si>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</si>
  <si>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</si>
  <si>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</si>
  <si>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</si>
  <si>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</si>
  <si>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</si>
  <si>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</si>
  <si>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</si>
  <si>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</si>
  <si>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</si>
  <si>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</si>
  <si>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</si>
  <si>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</si>
  <si>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</si>
  <si>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</si>
  <si>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</si>
  <si>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</si>
  <si>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</si>
  <si>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</si>
  <si>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</si>
  <si>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</si>
  <si>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</si>
  <si>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</si>
  <si>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</si>
  <si>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</si>
  <si>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</si>
  <si>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</si>
  <si>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</si>
  <si>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</si>
  <si>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</si>
  <si>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</si>
  <si>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</si>
  <si>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</si>
  <si>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</si>
  <si>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</si>
  <si>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</si>
  <si>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</si>
  <si>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</si>
  <si>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</si>
  <si>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</si>
  <si>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</si>
  <si>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</si>
  <si>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</si>
  <si>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</si>
  <si>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</si>
  <si>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</si>
  <si>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</si>
  <si>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</si>
  <si>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</si>
  <si>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</si>
  <si>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</si>
  <si>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</si>
  <si>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</si>
  <si>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</si>
  <si>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</si>
  <si>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</si>
  <si>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</si>
  <si>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</si>
  <si>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</si>
  <si>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</si>
  <si>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</si>
  <si>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</si>
  <si>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</si>
  <si>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</si>
  <si>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</si>
  <si>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</si>
  <si>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</si>
  <si>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</si>
  <si>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</si>
  <si>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</si>
  <si>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</si>
  <si>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</si>
  <si>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</si>
  <si>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</si>
  <si>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</si>
  <si>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</si>
  <si>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</si>
  <si>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</si>
  <si>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</si>
  <si>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</si>
  <si>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</si>
  <si>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</si>
  <si>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</si>
  <si>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</si>
  <si>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</si>
  <si>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</si>
  <si>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</si>
  <si>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</si>
  <si>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</si>
  <si>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</si>
  <si>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</si>
  <si>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</si>
  <si>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</si>
  <si>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</si>
  <si>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</si>
  <si>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</si>
  <si>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</si>
  <si>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</si>
  <si>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</si>
  <si>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</si>
  <si>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</si>
  <si>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</si>
  <si>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</si>
  <si>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</si>
  <si>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</si>
  <si>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</si>
  <si>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</si>
  <si>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</si>
  <si>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</si>
  <si>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</si>
  <si>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</si>
  <si>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</si>
  <si>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</si>
  <si>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</si>
  <si>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</si>
  <si>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</si>
  <si>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</si>
  <si>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</si>
  <si>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</si>
  <si>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</si>
  <si>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</si>
  <si>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</si>
  <si>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</si>
  <si>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</si>
  <si>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</si>
  <si>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</si>
  <si>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</si>
  <si>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</si>
  <si>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</si>
  <si>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</si>
  <si>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</si>
  <si>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</si>
  <si>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</si>
  <si>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</si>
  <si>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</si>
  <si>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</si>
  <si>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</si>
  <si>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</si>
  <si>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</si>
  <si>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</si>
  <si>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</si>
  <si>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</si>
  <si>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</si>
  <si>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</si>
  <si>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</si>
  <si>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</si>
  <si>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</si>
  <si>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</si>
  <si>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</si>
  <si>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</si>
  <si>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</si>
  <si>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</si>
  <si>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</si>
  <si>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</si>
  <si>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</si>
  <si>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</si>
  <si>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</si>
  <si>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</si>
  <si>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</si>
  <si>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</si>
  <si>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</si>
  <si>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</si>
  <si>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</si>
  <si>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</si>
  <si>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</si>
  <si>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</si>
  <si>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</si>
  <si>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</si>
  <si>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</si>
  <si>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</si>
  <si>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</si>
  <si>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</si>
  <si>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</si>
  <si>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</si>
  <si>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</si>
  <si>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</si>
  <si>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</si>
  <si>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</si>
  <si>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</si>
  <si>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</si>
  <si>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</si>
  <si>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</si>
  <si>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</si>
  <si>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</si>
  <si>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</si>
  <si>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</si>
  <si>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</si>
  <si>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</si>
  <si>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</si>
  <si>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</si>
  <si>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</si>
  <si>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</si>
  <si>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</si>
  <si>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</si>
  <si>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</si>
  <si>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</si>
  <si>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</si>
  <si>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</si>
  <si>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</si>
  <si>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</si>
  <si>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</si>
  <si>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</si>
  <si>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</si>
  <si>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</si>
  <si>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</si>
  <si>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</si>
  <si>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</si>
  <si>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</si>
  <si>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</si>
  <si>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</si>
  <si>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</si>
  <si>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</si>
  <si>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</si>
  <si>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</si>
  <si>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</si>
  <si>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</si>
  <si>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</si>
  <si>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</si>
  <si>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</si>
  <si>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</si>
  <si>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</si>
  <si>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</si>
  <si>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</si>
  <si>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</si>
  <si>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</si>
  <si>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</si>
  <si>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</si>
  <si>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</si>
  <si>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</si>
  <si>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</si>
  <si>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</si>
  <si>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</si>
  <si>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</si>
  <si>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</si>
  <si>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</si>
  <si>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</si>
  <si>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</si>
  <si>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</si>
  <si>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</si>
  <si>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</si>
  <si>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</si>
  <si>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</si>
  <si>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</si>
  <si>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</si>
  <si>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</si>
  <si>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</si>
  <si>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</si>
  <si>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</si>
  <si>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</si>
  <si>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</si>
  <si>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</si>
  <si>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</si>
  <si>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</si>
  <si>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</si>
  <si>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</si>
  <si>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</si>
  <si>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</si>
  <si>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</si>
  <si>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</si>
  <si>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</si>
  <si>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</si>
  <si>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</si>
  <si>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</si>
  <si>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</si>
  <si>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</si>
  <si>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</si>
  <si>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</si>
  <si>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</si>
  <si>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</si>
  <si>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</si>
  <si>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</si>
  <si>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</si>
  <si>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</si>
  <si>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</si>
  <si>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</si>
  <si>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</si>
  <si>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</si>
  <si>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</si>
  <si>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</si>
  <si>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</si>
  <si>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</si>
  <si>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</si>
  <si>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</si>
  <si>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</si>
  <si>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</si>
  <si>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</si>
  <si>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</si>
  <si>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</si>
  <si>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</si>
  <si>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</si>
  <si>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</si>
  <si>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</si>
  <si>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</si>
  <si>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</si>
  <si>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</si>
  <si>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</si>
  <si>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</si>
  <si>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</si>
  <si>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</si>
  <si>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</si>
  <si>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</si>
  <si>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</si>
  <si>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</si>
  <si>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</si>
  <si>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</si>
  <si>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</si>
  <si>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</si>
  <si>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</si>
  <si>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</si>
  <si>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</si>
  <si>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</si>
  <si>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</si>
  <si>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</si>
  <si>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</si>
  <si>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</si>
  <si>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</si>
  <si>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</si>
  <si>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</si>
  <si>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</si>
  <si>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</si>
  <si>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</si>
  <si>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</si>
  <si>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</si>
  <si>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</si>
  <si>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</si>
  <si>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</si>
  <si>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</si>
  <si>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</si>
  <si>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</si>
  <si>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</si>
  <si>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</si>
  <si>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</si>
  <si>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</si>
  <si>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</si>
  <si>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</si>
  <si>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</si>
  <si>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</si>
  <si>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</si>
  <si>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</si>
  <si>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</si>
  <si>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</si>
  <si>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</si>
  <si>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</si>
  <si>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</si>
  <si>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</si>
  <si>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</si>
  <si>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</si>
  <si>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</si>
  <si>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</si>
  <si>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</si>
  <si>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</si>
  <si>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</si>
  <si>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</si>
  <si>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</si>
  <si>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</si>
  <si>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</si>
  <si>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</si>
  <si>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</si>
  <si>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</si>
  <si>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</si>
  <si>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</si>
  <si>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</si>
  <si>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</si>
  <si>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</si>
  <si>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</si>
  <si>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</si>
  <si>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</si>
  <si>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</si>
  <si>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</si>
  <si>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</si>
  <si>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</si>
  <si>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</si>
  <si>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</si>
  <si>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</si>
  <si>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</si>
  <si>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</si>
  <si>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</si>
  <si>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</si>
  <si>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</si>
  <si>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</si>
  <si>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</si>
  <si>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</si>
  <si>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</si>
  <si>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</si>
  <si>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</si>
  <si>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</si>
  <si>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</si>
  <si>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</si>
  <si>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</si>
  <si>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</si>
  <si>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</si>
  <si>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</si>
  <si>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</si>
  <si>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</si>
  <si>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</si>
  <si>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</si>
  <si>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</si>
  <si>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</si>
  <si>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</si>
  <si>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</si>
  <si>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</si>
  <si>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</si>
  <si>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</si>
  <si>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</si>
  <si>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</si>
  <si>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</si>
  <si>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</si>
  <si>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</si>
  <si>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</si>
  <si>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</si>
  <si>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</si>
  <si>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</si>
  <si>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</si>
  <si>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</si>
  <si>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</si>
  <si>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</si>
  <si>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</si>
  <si>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</si>
  <si>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</si>
  <si>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</si>
  <si>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</si>
  <si>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</si>
  <si>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</si>
  <si>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</si>
  <si>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</si>
  <si>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</si>
  <si>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</si>
  <si>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</si>
  <si>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</si>
  <si>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</si>
  <si>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</si>
  <si>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</si>
  <si>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</si>
  <si>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</si>
  <si>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</si>
  <si>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</si>
  <si>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</si>
  <si>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</si>
  <si>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</si>
  <si>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</si>
  <si>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</si>
  <si>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</si>
  <si>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</si>
  <si>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</si>
  <si>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</si>
  <si>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</si>
  <si>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</si>
  <si>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</si>
  <si>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</si>
  <si>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</si>
  <si>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</si>
  <si>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</si>
  <si>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</si>
  <si>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</si>
  <si>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</si>
  <si>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</si>
  <si>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</si>
  <si>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</si>
  <si>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</si>
  <si>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</si>
  <si>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</si>
  <si>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</si>
  <si>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</si>
  <si>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</si>
  <si>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</si>
  <si>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</si>
  <si>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</si>
  <si>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</si>
  <si>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</si>
  <si>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</si>
  <si>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</si>
  <si>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</si>
  <si>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</si>
  <si>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</si>
  <si>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</si>
  <si>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</si>
  <si>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</si>
  <si>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</si>
  <si>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</si>
  <si>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</si>
  <si>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</si>
  <si>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</si>
  <si>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</si>
  <si>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</si>
  <si>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</si>
  <si>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</si>
  <si>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</si>
  <si>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</si>
  <si>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</si>
  <si>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</si>
  <si>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</si>
  <si>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</si>
  <si>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</si>
  <si>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</si>
  <si>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</si>
  <si>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</si>
  <si>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</si>
  <si>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</si>
  <si>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</si>
  <si>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</si>
  <si>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</si>
  <si>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</si>
  <si>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</si>
  <si>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</si>
  <si>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</si>
  <si>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</si>
  <si>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</si>
  <si>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</si>
  <si>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</si>
  <si>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</si>
  <si>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</si>
  <si>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</si>
  <si>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</si>
  <si>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</si>
  <si>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</si>
  <si>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</si>
  <si>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</si>
  <si>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</si>
  <si>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</si>
  <si>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</si>
  <si>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</si>
  <si>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</si>
  <si>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</si>
  <si>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</si>
  <si>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</si>
  <si>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</si>
  <si>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</si>
  <si>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</si>
  <si>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</si>
  <si>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</si>
  <si>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</si>
  <si>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</si>
  <si>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</si>
  <si>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</si>
  <si>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</si>
  <si>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</si>
  <si>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</si>
  <si>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</si>
  <si>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</si>
  <si>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</si>
  <si>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</si>
  <si>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</si>
  <si>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</si>
  <si>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</si>
  <si>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</si>
  <si>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</si>
  <si>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</si>
  <si>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</si>
  <si>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</si>
  <si>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</si>
  <si>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</si>
  <si>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</si>
  <si>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</si>
  <si>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</si>
  <si>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</si>
  <si>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</si>
  <si>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</si>
  <si>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</si>
  <si>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</si>
  <si>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</si>
  <si>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</si>
  <si>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</si>
  <si>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</si>
  <si>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</si>
  <si>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</si>
  <si>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</si>
  <si>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</si>
  <si>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</si>
  <si>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</si>
  <si>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</si>
  <si>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</si>
  <si>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</si>
  <si>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</si>
  <si>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</si>
  <si>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</si>
  <si>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</si>
  <si>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</si>
  <si>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</si>
  <si>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</si>
  <si>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</si>
  <si>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</si>
  <si>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</si>
  <si>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</si>
  <si>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</si>
  <si>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</si>
  <si>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</si>
  <si>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</si>
  <si>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</si>
  <si>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</si>
  <si>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</si>
  <si>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</si>
  <si>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</si>
  <si>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</si>
  <si>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</si>
  <si>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</si>
  <si>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</si>
  <si>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</si>
  <si>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</si>
  <si>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</si>
  <si>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</si>
  <si>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</si>
  <si>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</si>
  <si>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</si>
  <si>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</si>
  <si>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</si>
  <si>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</si>
  <si>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</si>
  <si>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</si>
  <si>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</si>
  <si>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</si>
  <si>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</si>
  <si>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</si>
  <si>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</si>
  <si>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</si>
  <si>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</si>
  <si>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</si>
  <si>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</si>
  <si>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</si>
  <si>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</si>
  <si>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</si>
  <si>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</si>
  <si>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</si>
  <si>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</si>
  <si>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</si>
  <si>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</si>
  <si>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</si>
  <si>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</si>
  <si>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</si>
  <si>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</si>
  <si>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</si>
  <si>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</si>
  <si>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</si>
  <si>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</si>
  <si>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</si>
  <si>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</si>
  <si>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</si>
  <si>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</si>
  <si>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</si>
  <si>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</si>
  <si>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</si>
  <si>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</si>
  <si>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</si>
  <si>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</si>
  <si>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</si>
  <si>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</si>
  <si>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</si>
  <si>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</si>
  <si>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</si>
  <si>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</si>
  <si>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</si>
  <si>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</si>
  <si>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</si>
  <si>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</si>
  <si>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</si>
  <si>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</si>
  <si>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</si>
  <si>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</si>
  <si>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</si>
  <si>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</si>
  <si>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</si>
  <si>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</si>
  <si>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</si>
  <si>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</si>
  <si>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</si>
  <si>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</si>
  <si>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</si>
  <si>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</si>
  <si>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</si>
  <si>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</si>
  <si>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</si>
  <si>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</si>
  <si>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</si>
  <si>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</si>
  <si>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</si>
  <si>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</si>
  <si>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</si>
  <si>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</si>
  <si>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</si>
  <si>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</si>
  <si>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</si>
  <si>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</si>
  <si>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</si>
  <si>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</si>
  <si>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</si>
  <si>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</si>
  <si>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</si>
  <si>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</si>
  <si>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</si>
  <si>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</si>
  <si>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</si>
  <si>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</si>
  <si>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</si>
  <si>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</si>
  <si>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</si>
  <si>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</si>
  <si>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</si>
  <si>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</si>
  <si>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</si>
  <si>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</si>
  <si>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</si>
  <si>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</si>
  <si>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</si>
  <si>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</si>
  <si>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</si>
  <si>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</si>
  <si>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</si>
  <si>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</si>
  <si>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</si>
  <si>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</si>
  <si>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</si>
  <si>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</si>
  <si>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</si>
  <si>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</si>
  <si>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</si>
  <si>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</si>
  <si>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</si>
  <si>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</si>
  <si>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</si>
  <si>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</si>
  <si>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</si>
  <si>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</si>
  <si>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</si>
  <si>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</si>
  <si>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</si>
  <si>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</si>
  <si>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</si>
  <si>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</si>
  <si>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</si>
  <si>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</si>
  <si>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</si>
  <si>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</si>
  <si>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</si>
  <si>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</si>
  <si>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</si>
  <si>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</si>
  <si>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</si>
  <si>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</si>
  <si>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</si>
  <si>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</si>
  <si>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</si>
  <si>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</si>
  <si>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</si>
  <si>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</si>
  <si>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</si>
  <si>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</si>
  <si>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</si>
  <si>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</si>
  <si>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</si>
  <si>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</si>
  <si>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</si>
  <si>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</si>
  <si>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</si>
  <si>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</si>
  <si>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</si>
  <si>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</si>
  <si>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</si>
  <si>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</si>
  <si>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</si>
  <si>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</si>
  <si>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</si>
  <si>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</si>
  <si>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</si>
  <si>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</si>
  <si>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</si>
  <si>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</si>
  <si>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</si>
  <si>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</si>
  <si>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</si>
  <si>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</si>
  <si>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</si>
  <si>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</si>
  <si>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</si>
  <si>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</si>
  <si>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</si>
  <si>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</si>
  <si>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</si>
  <si>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</si>
  <si>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</si>
  <si>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</si>
  <si>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</si>
  <si>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</si>
  <si>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</si>
  <si>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</si>
  <si>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</si>
  <si>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</si>
  <si>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</si>
  <si>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</si>
  <si>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</si>
  <si>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</si>
  <si>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</si>
  <si>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</si>
  <si>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</si>
  <si>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</si>
  <si>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</si>
  <si>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</si>
  <si>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</si>
  <si>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</si>
  <si>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</si>
  <si>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</si>
  <si>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</si>
  <si>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</si>
  <si>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</si>
  <si>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</si>
  <si>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</si>
  <si>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</si>
  <si>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</si>
  <si>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</si>
  <si>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</si>
  <si>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</si>
  <si>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</si>
  <si>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</si>
  <si>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</si>
  <si>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</si>
  <si>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</si>
  <si>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</si>
  <si>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</si>
  <si>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</si>
  <si>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</si>
  <si>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</si>
  <si>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</si>
  <si>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</si>
  <si>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</si>
  <si>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</si>
  <si>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</si>
  <si>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</si>
  <si>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</si>
  <si>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</si>
  <si>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</si>
  <si>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</si>
  <si>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</si>
  <si>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</si>
  <si>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</si>
  <si>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</si>
  <si>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</si>
  <si>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</si>
  <si>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</si>
  <si>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</si>
  <si>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</si>
  <si>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</si>
  <si>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</si>
  <si>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</si>
  <si>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</si>
  <si>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</si>
  <si>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</si>
  <si>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</si>
  <si>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</si>
  <si>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</si>
  <si>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</si>
  <si>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</si>
  <si>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</si>
  <si>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</si>
  <si>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</si>
  <si>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</si>
  <si>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</si>
  <si>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</si>
  <si>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</si>
  <si>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</si>
  <si>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</si>
  <si>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</si>
  <si>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</si>
  <si>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</si>
  <si>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</si>
  <si>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</si>
  <si>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</si>
  <si>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</si>
  <si>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</si>
  <si>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</si>
  <si>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</si>
  <si>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</si>
  <si>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</si>
  <si>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</si>
  <si>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</si>
  <si>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</si>
  <si>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</si>
  <si>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</si>
  <si>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</si>
  <si>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</si>
  <si>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</si>
  <si>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</si>
  <si>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</si>
  <si>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</si>
  <si>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</si>
  <si>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</si>
  <si>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</si>
  <si>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</si>
  <si>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</si>
  <si>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</si>
  <si>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</si>
  <si>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</si>
  <si>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</si>
  <si>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</si>
  <si>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</si>
  <si>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</si>
  <si>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</si>
  <si>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</si>
  <si>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</si>
  <si>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</si>
  <si>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</si>
  <si>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</si>
  <si>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</si>
  <si>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</si>
  <si>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</si>
  <si>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</si>
  <si>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</si>
  <si>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</si>
  <si>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</si>
  <si>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</si>
  <si>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</si>
  <si>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</si>
  <si>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</si>
  <si>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</si>
  <si>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</si>
  <si>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</si>
  <si>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</si>
  <si>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</si>
  <si>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</si>
  <si>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</si>
  <si>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</si>
  <si>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</si>
  <si>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</si>
  <si>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</si>
  <si>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</si>
  <si>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</si>
  <si>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</si>
  <si>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</si>
  <si>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</si>
  <si>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</si>
  <si>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</si>
  <si>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</si>
  <si>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</si>
  <si>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</si>
  <si>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</si>
  <si>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</si>
  <si>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</si>
  <si>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</si>
  <si>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</si>
  <si>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</si>
  <si>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</si>
  <si>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</si>
  <si>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</si>
  <si>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</si>
  <si>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</si>
  <si>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</si>
  <si>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</si>
  <si>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</si>
  <si>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</si>
  <si>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</si>
  <si>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</si>
  <si>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</si>
  <si>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</si>
  <si>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</si>
  <si>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</si>
  <si>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</si>
  <si>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</si>
  <si>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</si>
  <si>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</si>
  <si>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</si>
  <si>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</si>
  <si>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</si>
  <si>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</si>
  <si>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</si>
  <si>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</si>
  <si>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</si>
  <si>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</si>
  <si>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</si>
  <si>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</si>
  <si>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</si>
  <si>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</si>
  <si>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</si>
  <si>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</si>
  <si>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</si>
  <si>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</si>
  <si>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</si>
  <si>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</si>
  <si>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</si>
  <si>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</si>
  <si>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</si>
  <si>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</si>
  <si>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</si>
  <si>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</si>
  <si>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</si>
  <si>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</si>
  <si>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</si>
  <si>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</si>
  <si>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</si>
  <si>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</si>
  <si>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</si>
  <si>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</si>
  <si>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</si>
  <si>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</si>
  <si>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</si>
  <si>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</si>
  <si>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</si>
  <si>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</si>
  <si>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</si>
  <si>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</si>
  <si>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</si>
  <si>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</si>
  <si>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</si>
  <si>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</si>
  <si>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</si>
  <si>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</si>
  <si>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</si>
  <si>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</si>
  <si>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</si>
  <si>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</si>
  <si>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</si>
  <si>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</si>
  <si>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</si>
  <si>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</si>
  <si>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</si>
  <si>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</si>
  <si>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</si>
  <si>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</si>
  <si>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</si>
  <si>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</si>
  <si>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</si>
  <si>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</si>
  <si>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</si>
  <si>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</si>
  <si>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</si>
  <si>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</si>
  <si>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</si>
  <si>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</si>
  <si>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</si>
  <si>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</si>
  <si>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</si>
  <si>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</si>
  <si>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</si>
  <si>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</si>
  <si>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</si>
  <si>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</si>
  <si>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</si>
  <si>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</si>
  <si>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</si>
  <si>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</si>
  <si>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</si>
  <si>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</si>
  <si>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</si>
  <si>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</si>
  <si>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</si>
  <si>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</si>
  <si>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</si>
  <si>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</si>
  <si>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</si>
  <si>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</si>
  <si>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</si>
  <si>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</si>
  <si>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</si>
  <si>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</si>
  <si>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</si>
  <si>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</si>
  <si>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</si>
  <si>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</si>
  <si>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</si>
  <si>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</si>
  <si>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</si>
  <si>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</si>
  <si>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</si>
  <si>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</si>
  <si>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</si>
  <si>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</si>
  <si>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</si>
  <si>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</si>
  <si>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</si>
  <si>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</si>
  <si>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</si>
  <si>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</si>
  <si>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</si>
  <si>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</si>
  <si>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</si>
  <si>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</si>
  <si>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</si>
  <si>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</si>
  <si>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</si>
  <si>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</si>
  <si>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</si>
  <si>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</si>
  <si>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</si>
  <si>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</si>
  <si>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</si>
  <si>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</si>
  <si>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</si>
  <si>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</si>
  <si>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</si>
  <si>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</si>
  <si>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</si>
  <si>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</si>
  <si>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</si>
  <si>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</si>
  <si>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</si>
  <si>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</si>
  <si>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</si>
  <si>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</si>
  <si>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</si>
  <si>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</si>
  <si>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</si>
  <si>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</si>
  <si>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</si>
  <si>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</si>
  <si>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</si>
  <si>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</si>
  <si>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</si>
  <si>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</si>
  <si>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</si>
  <si>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</si>
  <si>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</si>
  <si>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</si>
  <si>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</si>
  <si>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</si>
  <si>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</si>
  <si>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</si>
  <si>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</si>
  <si>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</si>
  <si>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</si>
  <si>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</si>
  <si>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</si>
  <si>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</si>
  <si>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</si>
  <si>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</si>
  <si>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</si>
  <si>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</si>
  <si>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</si>
  <si>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</si>
  <si>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</si>
  <si>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</si>
  <si>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</si>
  <si>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</si>
  <si>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</si>
  <si>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</si>
  <si>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</si>
  <si>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</si>
  <si>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</si>
  <si>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</si>
  <si>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</si>
  <si>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</si>
  <si>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</si>
  <si>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</si>
  <si>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</si>
  <si>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</si>
  <si>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</si>
  <si>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</si>
  <si>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</si>
  <si>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</si>
  <si>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</si>
  <si>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</si>
  <si>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</si>
  <si>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</si>
  <si>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</si>
  <si>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</si>
  <si>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</si>
  <si>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</si>
  <si>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</si>
  <si>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</si>
  <si>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</si>
  <si>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</si>
  <si>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</si>
  <si>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</si>
  <si>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</si>
  <si>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</si>
  <si>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</si>
  <si>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</si>
  <si>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</si>
  <si>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</si>
  <si>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</si>
  <si>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</si>
  <si>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</si>
  <si>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</si>
  <si>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</si>
  <si>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</si>
  <si>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</si>
  <si>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</si>
  <si>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</si>
  <si>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</si>
  <si>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</si>
  <si>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</si>
  <si>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</si>
  <si>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</si>
  <si>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</si>
  <si>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</si>
  <si>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</si>
  <si>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</si>
  <si>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</si>
  <si>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</si>
  <si>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</si>
  <si>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</si>
  <si>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</si>
  <si>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</si>
  <si>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</si>
  <si>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</si>
  <si>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</si>
  <si>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</si>
  <si>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</si>
  <si>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</si>
  <si>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</si>
  <si>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</si>
  <si>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</si>
  <si>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</si>
  <si>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</si>
  <si>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</si>
  <si>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</si>
  <si>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</si>
  <si>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</si>
  <si>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</si>
  <si>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</si>
  <si>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</si>
  <si>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</si>
  <si>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</si>
  <si>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</si>
  <si>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</si>
  <si>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</si>
  <si>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</si>
  <si>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</si>
  <si>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</si>
  <si>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</si>
  <si>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</si>
  <si>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</si>
  <si>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</si>
  <si>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</si>
  <si>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</si>
  <si>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</si>
  <si>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</si>
  <si>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</si>
  <si>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</si>
  <si>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</si>
  <si>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</si>
  <si>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</si>
  <si>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</si>
  <si>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</si>
  <si>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</si>
  <si>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</si>
  <si>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</si>
  <si>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</si>
  <si>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</si>
  <si>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</si>
  <si>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</si>
  <si>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</si>
  <si>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</si>
  <si>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</si>
  <si>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</si>
  <si>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</si>
  <si>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</si>
  <si>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</si>
  <si>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</si>
  <si>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</si>
  <si>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</si>
  <si>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</si>
  <si>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</si>
  <si>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</si>
  <si>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</si>
  <si>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</si>
  <si>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</si>
  <si>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</si>
  <si>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</si>
  <si>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</si>
  <si>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</si>
  <si>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</si>
  <si>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</si>
  <si>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</si>
  <si>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</si>
  <si>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</si>
  <si>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</si>
  <si>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</si>
  <si>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</si>
  <si>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</si>
  <si>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</si>
  <si>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</si>
  <si>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</si>
  <si>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</si>
  <si>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</si>
  <si>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</si>
  <si>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</si>
  <si>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</si>
  <si>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</si>
  <si>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</si>
  <si>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</si>
  <si>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</si>
  <si>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</si>
  <si>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</si>
  <si>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</si>
  <si>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</si>
  <si>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</si>
  <si>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</si>
  <si>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</si>
  <si>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</si>
  <si>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</si>
  <si>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</si>
  <si>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</si>
  <si>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</si>
  <si>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</si>
  <si>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</si>
  <si>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</si>
  <si>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</si>
  <si>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</si>
  <si>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</si>
  <si>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</si>
  <si>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</si>
  <si>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</si>
  <si>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</si>
  <si>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</si>
  <si>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</si>
  <si>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</si>
  <si>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</si>
  <si>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</si>
  <si>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</si>
  <si>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</si>
  <si>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</si>
  <si>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</si>
  <si>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</si>
  <si>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</si>
  <si>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</si>
  <si>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</si>
  <si>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</si>
  <si>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</si>
  <si>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</si>
  <si>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</si>
  <si>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</si>
  <si>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</si>
  <si>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</si>
  <si>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</si>
  <si>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</si>
  <si>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</si>
  <si>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</si>
  <si>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</si>
  <si>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</si>
  <si>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</si>
  <si>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</si>
  <si>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</si>
  <si>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</si>
  <si>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</si>
  <si>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</si>
  <si>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</si>
  <si>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</si>
  <si>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</si>
  <si>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</si>
  <si>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</si>
  <si>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</si>
  <si>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</si>
  <si>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</si>
  <si>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</si>
  <si>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</si>
  <si>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</si>
  <si>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</si>
  <si>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</si>
  <si>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</si>
  <si>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</si>
  <si>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</si>
  <si>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</si>
  <si>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</si>
  <si>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</si>
  <si>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</si>
  <si>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</si>
  <si>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</si>
  <si>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</si>
  <si>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</si>
  <si>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</si>
  <si>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</si>
  <si>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</si>
  <si>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</si>
  <si>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</si>
  <si>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</si>
  <si>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</si>
  <si>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</si>
  <si>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</si>
  <si>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</si>
  <si>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</si>
  <si>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</si>
  <si>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</si>
  <si>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</si>
  <si>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</si>
  <si>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</si>
  <si>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</si>
  <si>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</si>
  <si>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</si>
  <si>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</si>
  <si>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</si>
  <si>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</si>
  <si>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</si>
  <si>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</si>
  <si>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</si>
  <si>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</si>
  <si>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</si>
  <si>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</si>
  <si>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</si>
  <si>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</si>
  <si>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</si>
  <si>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</si>
  <si>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</si>
  <si>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</si>
  <si>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</si>
  <si>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</si>
  <si>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</si>
  <si>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</si>
  <si>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</si>
  <si>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</si>
  <si>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</si>
  <si>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</si>
  <si>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</si>
  <si>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</si>
  <si>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</si>
  <si>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</si>
  <si>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</si>
  <si>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</si>
  <si>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</si>
  <si>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</si>
  <si>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</si>
  <si>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</si>
  <si>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</si>
  <si>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</si>
  <si>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</si>
  <si>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</si>
  <si>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</si>
  <si>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</si>
  <si>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</si>
  <si>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</si>
  <si>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</si>
  <si>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</si>
  <si>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</si>
  <si>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</si>
  <si>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</si>
  <si>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</si>
  <si>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</si>
  <si>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</si>
  <si>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</si>
  <si>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</si>
  <si>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</si>
  <si>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</si>
  <si>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</si>
  <si>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</si>
  <si>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</si>
  <si>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</si>
  <si>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</si>
  <si>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</si>
  <si>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</si>
  <si>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</si>
  <si>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</si>
  <si>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</si>
  <si>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</si>
  <si>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</si>
  <si>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</si>
  <si>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</si>
  <si>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</si>
  <si>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</si>
  <si>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</si>
  <si>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</si>
  <si>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</si>
  <si>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</si>
  <si>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</si>
  <si>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</si>
  <si>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</si>
  <si>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</si>
  <si>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</si>
  <si>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</si>
  <si>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</si>
  <si>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</si>
  <si>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</si>
  <si>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</si>
  <si>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</si>
  <si>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</si>
  <si>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</si>
  <si>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</si>
  <si>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</si>
  <si>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</si>
  <si>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</si>
  <si>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</si>
  <si>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</si>
  <si>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</si>
  <si>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</si>
  <si>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</si>
  <si>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</si>
  <si>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</si>
  <si>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</si>
  <si>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</si>
  <si>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</si>
  <si>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</si>
  <si>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</si>
  <si>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</si>
  <si>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</si>
  <si>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</si>
  <si>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</si>
  <si>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</si>
  <si>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</si>
  <si>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</si>
  <si>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</si>
  <si>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</si>
  <si>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</si>
  <si>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</si>
  <si>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</si>
  <si>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</si>
  <si>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</si>
  <si>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</si>
  <si>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</si>
  <si>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</si>
  <si>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</si>
  <si>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</si>
  <si>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</si>
  <si>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</si>
  <si>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</si>
  <si>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</si>
  <si>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</si>
  <si>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</si>
  <si>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</si>
  <si>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</si>
  <si>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</si>
  <si>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</si>
  <si>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</si>
  <si>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</si>
  <si>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</si>
  <si>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</si>
  <si>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</si>
  <si>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</si>
  <si>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</si>
  <si>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</si>
  <si>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</si>
  <si>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</si>
  <si>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</si>
  <si>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</si>
  <si>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</si>
  <si>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</si>
  <si>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</si>
  <si>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</si>
  <si>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</si>
  <si>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</si>
  <si>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</si>
  <si>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</si>
  <si>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</si>
  <si>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</si>
  <si>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</si>
  <si>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</si>
  <si>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</si>
  <si>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</si>
  <si>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</si>
  <si>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</si>
  <si>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</si>
  <si>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</si>
  <si>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</si>
  <si>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</si>
  <si>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</si>
  <si>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</si>
  <si>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</si>
  <si>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</si>
  <si>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</si>
  <si>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</si>
  <si>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</si>
  <si>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</si>
  <si>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</si>
  <si>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</si>
  <si>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</si>
  <si>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</si>
  <si>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</si>
  <si>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</si>
  <si>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</si>
  <si>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</si>
  <si>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</si>
  <si>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</si>
  <si>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</si>
  <si>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</si>
  <si>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</si>
  <si>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</si>
  <si>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</si>
  <si>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</si>
  <si>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</si>
  <si>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</si>
  <si>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</si>
  <si>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</si>
  <si>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</si>
  <si>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</si>
  <si>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</si>
  <si>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</si>
  <si>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</si>
  <si>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</si>
  <si>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</si>
  <si>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</si>
  <si>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</si>
  <si>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</si>
  <si>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</si>
  <si>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</si>
  <si>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</si>
  <si>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</si>
  <si>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</si>
  <si>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</si>
  <si>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</si>
  <si>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</si>
  <si>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</si>
  <si>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</si>
  <si>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</si>
  <si>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</si>
  <si>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</si>
  <si>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</si>
  <si>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</si>
  <si>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</si>
  <si>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</si>
  <si>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</si>
  <si>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</si>
  <si>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</si>
  <si>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</si>
  <si>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</si>
  <si>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</si>
  <si>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</si>
  <si>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</si>
  <si>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</si>
  <si>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</si>
  <si>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</si>
  <si>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</si>
  <si>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</si>
  <si>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</si>
  <si>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</si>
  <si>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</si>
  <si>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</si>
  <si>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</si>
  <si>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</si>
  <si>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</si>
  <si>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</si>
  <si>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</si>
  <si>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</si>
  <si>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</si>
  <si>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</si>
  <si>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</si>
  <si>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</si>
  <si>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</si>
  <si>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</si>
  <si>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</si>
  <si>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</si>
  <si>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</si>
  <si>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</si>
  <si>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</si>
  <si>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</si>
  <si>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</si>
  <si>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</si>
  <si>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</si>
  <si>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</si>
  <si>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</si>
  <si>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</si>
  <si>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</si>
  <si>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</si>
  <si>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</si>
  <si>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</si>
  <si>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</si>
  <si>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</si>
  <si>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</si>
  <si>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</si>
  <si>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</si>
  <si>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</si>
  <si>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</si>
  <si>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</si>
  <si>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</si>
  <si>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</si>
  <si>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</si>
  <si>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</si>
  <si>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</si>
  <si>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</si>
  <si>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</si>
  <si>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</si>
  <si>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</si>
  <si>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</si>
  <si>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</si>
  <si>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</si>
  <si>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</si>
  <si>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</si>
  <si>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</si>
  <si>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</si>
  <si>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</si>
  <si>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</si>
  <si>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</si>
  <si>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</si>
  <si>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</si>
  <si>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</si>
  <si>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</si>
  <si>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</si>
  <si>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</si>
  <si>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</si>
  <si>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</si>
  <si>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</si>
  <si>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</si>
  <si>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</si>
  <si>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</si>
  <si>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</si>
  <si>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</si>
  <si>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</si>
  <si>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</si>
  <si>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</si>
  <si>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</si>
  <si>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</si>
  <si>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</si>
  <si>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</si>
  <si>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</si>
  <si>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</si>
  <si>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</si>
  <si>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</si>
  <si>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</si>
  <si>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</si>
  <si>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</si>
  <si>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</si>
  <si>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</si>
  <si>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</si>
  <si>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</si>
  <si>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</si>
  <si>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</si>
  <si>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</si>
  <si>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</si>
  <si>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</si>
  <si>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</si>
  <si>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</si>
  <si>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</si>
  <si>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</si>
  <si>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</si>
  <si>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</si>
  <si>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</si>
  <si>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</si>
  <si>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</si>
  <si>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</si>
  <si>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</si>
  <si>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</si>
  <si>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</si>
  <si>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</si>
  <si>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</si>
  <si>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</si>
  <si>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</si>
  <si>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</si>
  <si>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</si>
  <si>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</si>
  <si>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</si>
  <si>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</si>
  <si>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</si>
  <si>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</si>
  <si>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</si>
  <si>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</si>
  <si>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</si>
  <si>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</si>
  <si>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</si>
  <si>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</si>
  <si>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</si>
  <si>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</si>
  <si>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</si>
  <si>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</si>
  <si>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</si>
  <si>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</si>
  <si>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</si>
  <si>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</si>
  <si>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</si>
  <si>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</si>
  <si>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</si>
  <si>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</si>
  <si>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</si>
  <si>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</si>
  <si>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</si>
  <si>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</si>
  <si>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</si>
  <si>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</si>
  <si>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</si>
  <si>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</si>
  <si>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</si>
  <si>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</si>
  <si>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</si>
  <si>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</si>
  <si>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</si>
  <si>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</si>
  <si>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</si>
  <si>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</si>
  <si>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</si>
  <si>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</si>
  <si>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</si>
  <si>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</si>
  <si>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</si>
  <si>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</si>
  <si>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</si>
  <si>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</si>
  <si>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</si>
  <si>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</si>
  <si>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</si>
  <si>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</si>
  <si>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</si>
  <si>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</si>
  <si>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</si>
  <si>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</si>
  <si>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</si>
  <si>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</si>
  <si>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</si>
  <si>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</si>
  <si>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</si>
  <si>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</si>
  <si>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</si>
  <si>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</si>
  <si>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</si>
  <si>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</si>
  <si>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</si>
  <si>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</si>
  <si>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</si>
  <si>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</si>
  <si>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</si>
  <si>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</si>
  <si>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</si>
  <si>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</si>
  <si>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</si>
  <si>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</si>
  <si>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</si>
  <si>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</si>
  <si>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</si>
  <si>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</si>
  <si>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</si>
  <si>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</si>
  <si>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</si>
  <si>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</si>
  <si>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</si>
  <si>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</si>
  <si>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</si>
  <si>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</si>
  <si>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</si>
  <si>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</si>
  <si>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</si>
  <si>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</si>
  <si>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</si>
  <si>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</si>
  <si>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</si>
  <si>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</si>
  <si>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</si>
  <si>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</si>
  <si>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</si>
  <si>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</si>
  <si>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</si>
  <si>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</si>
  <si>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</si>
  <si>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</si>
  <si>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</si>
  <si>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</si>
  <si>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</si>
  <si>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</si>
  <si>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</si>
  <si>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</si>
  <si>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</si>
  <si>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</si>
  <si>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</si>
  <si>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</si>
  <si>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</si>
  <si>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</si>
  <si>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</si>
  <si>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</si>
  <si>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</si>
  <si>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</si>
  <si>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</si>
  <si>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</si>
  <si>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</si>
  <si>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</si>
  <si>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</si>
  <si>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</si>
  <si>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</si>
  <si>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</si>
  <si>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</si>
  <si>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</si>
  <si>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</si>
  <si>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</si>
  <si>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</si>
  <si>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</si>
  <si>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</si>
  <si>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</si>
  <si>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</si>
  <si>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</si>
  <si>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</si>
  <si>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</si>
  <si>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</si>
  <si>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</si>
  <si>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</si>
  <si>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</si>
  <si>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</si>
  <si>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</si>
  <si>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</si>
  <si>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</si>
  <si>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</si>
  <si>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</si>
  <si>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</si>
  <si>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</si>
  <si>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</si>
  <si>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</si>
  <si>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</si>
  <si>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</si>
  <si>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</si>
  <si>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</si>
  <si>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</si>
  <si>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</si>
  <si>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</si>
  <si>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</si>
  <si>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</si>
  <si>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</si>
  <si>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</si>
  <si>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</si>
  <si>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</si>
  <si>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</si>
  <si>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</si>
  <si>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</si>
  <si>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</si>
  <si>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</si>
  <si>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</si>
  <si>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</si>
  <si>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</si>
  <si>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</si>
  <si>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</si>
  <si>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</si>
  <si>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</si>
  <si>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</si>
  <si>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</si>
  <si>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</si>
  <si>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</si>
  <si>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</si>
  <si>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</si>
  <si>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</si>
  <si>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</si>
  <si>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</si>
  <si>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</si>
  <si>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</si>
  <si>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</si>
  <si>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</si>
  <si>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</si>
  <si>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</si>
  <si>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</si>
  <si>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</si>
  <si>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</si>
  <si>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</si>
  <si>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</si>
  <si>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</si>
  <si>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</si>
  <si>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</si>
  <si>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</si>
  <si>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</si>
  <si>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</si>
  <si>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</si>
  <si>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</si>
  <si>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</si>
  <si>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</si>
  <si>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</si>
  <si>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</si>
  <si>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</si>
  <si>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</si>
  <si>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</si>
  <si>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</si>
  <si>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</si>
  <si>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</si>
  <si>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</si>
  <si>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</si>
  <si>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</si>
  <si>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</si>
  <si>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</si>
  <si>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</si>
  <si>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</si>
  <si>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</si>
  <si>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</si>
  <si>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</si>
  <si>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</si>
  <si>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</si>
  <si>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</si>
  <si>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</si>
  <si>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</si>
  <si>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</si>
  <si>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</si>
  <si>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</si>
  <si>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</si>
  <si>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</si>
  <si>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</si>
  <si>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</si>
  <si>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</si>
  <si>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</si>
  <si>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</si>
  <si>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</si>
  <si>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</si>
  <si>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</si>
  <si>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</si>
  <si>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</si>
  <si>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</si>
  <si>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</si>
  <si>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</si>
  <si>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</si>
  <si>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</si>
  <si>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</si>
  <si>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</si>
  <si>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</si>
  <si>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</si>
  <si>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</si>
  <si>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</si>
  <si>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</si>
  <si>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</si>
  <si>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</si>
  <si>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</si>
  <si>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</si>
  <si>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</si>
  <si>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</si>
  <si>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</si>
  <si>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</si>
  <si>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</si>
  <si>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</si>
  <si>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</si>
  <si>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</si>
  <si>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</si>
  <si>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</si>
  <si>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</si>
  <si>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</si>
  <si>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</si>
  <si>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</si>
  <si>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</si>
  <si>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</si>
  <si>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</si>
  <si>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</si>
  <si>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</si>
  <si>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</si>
  <si>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</si>
  <si>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</si>
  <si>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</si>
  <si>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</si>
  <si>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</si>
  <si>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</si>
  <si>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</si>
  <si>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</si>
  <si>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</si>
  <si>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</si>
  <si>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</si>
  <si>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</si>
  <si>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</si>
  <si>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</si>
  <si>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</si>
  <si>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</si>
  <si>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</si>
  <si>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</si>
  <si>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</si>
  <si>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</si>
  <si>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</si>
  <si>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</si>
  <si>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</si>
  <si>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</si>
  <si>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</si>
  <si>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</si>
  <si>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</si>
  <si>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</si>
  <si>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</si>
  <si>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</si>
  <si>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</si>
  <si>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</si>
  <si>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</si>
  <si>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</si>
  <si>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</si>
  <si>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</si>
  <si>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</si>
  <si>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</si>
  <si>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</si>
  <si>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</si>
  <si>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</si>
  <si>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</si>
  <si>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</si>
  <si>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</si>
  <si>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</si>
  <si>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</si>
  <si>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</si>
  <si>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</si>
  <si>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</si>
  <si>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</si>
  <si>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</si>
  <si>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</si>
  <si>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</si>
  <si>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</si>
  <si>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</si>
  <si>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</si>
  <si>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</si>
  <si>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</si>
  <si>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</si>
  <si>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</si>
  <si>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</si>
  <si>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</si>
  <si>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</si>
  <si>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</si>
  <si>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</si>
  <si>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</si>
  <si>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</si>
  <si>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</si>
  <si>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</si>
  <si>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</si>
  <si>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</si>
  <si>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</si>
  <si>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</si>
  <si>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</si>
  <si>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</si>
  <si>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</si>
  <si>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</si>
  <si>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</si>
  <si>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</si>
  <si>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</si>
  <si>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</si>
  <si>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</si>
  <si>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</si>
  <si>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</si>
  <si>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</si>
  <si>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</si>
  <si>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</si>
  <si>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</si>
  <si>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</si>
  <si>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</si>
  <si>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</si>
  <si>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</si>
  <si>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</si>
  <si>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</si>
  <si>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</si>
  <si>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</si>
  <si>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</si>
  <si>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</si>
  <si>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</si>
  <si>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</si>
  <si>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</si>
  <si>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</si>
  <si>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</si>
  <si>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</si>
  <si>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</si>
  <si>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</si>
  <si>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</si>
  <si>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</si>
  <si>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</si>
  <si>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</si>
  <si>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</si>
  <si>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</si>
  <si>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</si>
  <si>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</si>
  <si>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</si>
  <si>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</si>
  <si>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</si>
  <si>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</si>
  <si>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</si>
  <si>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</si>
  <si>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</si>
  <si>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</si>
  <si>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</si>
  <si>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</si>
  <si>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</si>
  <si>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</si>
  <si>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</si>
  <si>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</si>
  <si>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</si>
  <si>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</si>
  <si>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</si>
  <si>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</si>
  <si>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</si>
  <si>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</si>
  <si>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</si>
  <si>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</si>
  <si>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</si>
  <si>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</si>
  <si>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</si>
  <si>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</si>
  <si>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</si>
  <si>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</si>
  <si>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</si>
  <si>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</si>
  <si>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</si>
  <si>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</si>
  <si>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</si>
  <si>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</si>
  <si>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</si>
  <si>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</si>
  <si>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</si>
  <si>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</si>
  <si>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</si>
  <si>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</si>
  <si>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</si>
  <si>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</si>
  <si>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</si>
  <si>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</si>
  <si>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</si>
  <si>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</si>
  <si>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</si>
  <si>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</si>
  <si>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</si>
  <si>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</si>
  <si>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</si>
  <si>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</si>
  <si>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</si>
  <si>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</si>
  <si>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</si>
  <si>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</si>
  <si>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</si>
  <si>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</si>
  <si>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</si>
  <si>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</si>
  <si>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</si>
  <si>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</si>
  <si>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</si>
  <si>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</si>
  <si>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</si>
  <si>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</si>
  <si>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</si>
  <si>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</si>
  <si>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</si>
  <si>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</si>
  <si>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</si>
  <si>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</si>
  <si>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</si>
  <si>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</si>
  <si>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</si>
  <si>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</si>
  <si>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</si>
  <si>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</si>
  <si>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</si>
  <si>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</si>
  <si>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</si>
  <si>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</si>
  <si>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</si>
  <si>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</si>
  <si>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</si>
  <si>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</si>
  <si>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</si>
  <si>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</si>
  <si>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</si>
  <si>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</si>
  <si>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</si>
  <si>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</si>
  <si>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</si>
  <si>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</si>
  <si>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</si>
  <si>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</si>
  <si>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</si>
  <si>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</si>
  <si>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</si>
  <si>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</si>
  <si>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</si>
  <si>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</si>
  <si>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</si>
  <si>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</si>
  <si>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</si>
  <si>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</si>
  <si>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</si>
  <si>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</si>
  <si>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</si>
  <si>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</si>
  <si>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</si>
  <si>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</si>
  <si>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</si>
  <si>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</si>
  <si>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</si>
  <si>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</si>
  <si>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</si>
  <si>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</si>
  <si>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</si>
  <si>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</si>
  <si>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</si>
  <si>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</si>
  <si>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</si>
  <si>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</si>
  <si>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</si>
  <si>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</si>
  <si>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</si>
  <si>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</si>
  <si>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</si>
  <si>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</si>
  <si>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</si>
  <si>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</si>
  <si>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</si>
  <si>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</si>
  <si>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</si>
  <si>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</si>
  <si>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</si>
  <si>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</si>
  <si>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</si>
  <si>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</si>
  <si>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</si>
  <si>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</si>
  <si>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</si>
  <si>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</si>
  <si>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</si>
  <si>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</si>
  <si>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</si>
  <si>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</si>
  <si>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</si>
  <si>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</si>
  <si>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</si>
  <si>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</si>
  <si>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</si>
  <si>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</si>
  <si>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</si>
  <si>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</si>
  <si>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</si>
  <si>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</si>
  <si>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</si>
  <si>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</si>
  <si>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</si>
  <si>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</si>
  <si>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</si>
  <si>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</si>
  <si>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</si>
  <si>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</si>
  <si>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</si>
  <si>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</si>
  <si>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</si>
  <si>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</si>
  <si>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</si>
  <si>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</si>
  <si>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</si>
  <si>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</si>
  <si>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</si>
  <si>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</si>
  <si>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</si>
  <si>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</si>
  <si>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</si>
  <si>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</si>
  <si>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</si>
  <si>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</si>
  <si>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</si>
  <si>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</si>
  <si>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</si>
  <si>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</si>
  <si>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</si>
  <si>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</si>
  <si>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</si>
  <si>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</si>
  <si>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</si>
  <si>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</si>
  <si>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</si>
  <si>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</si>
  <si>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</si>
  <si>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</si>
  <si>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</si>
  <si>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</si>
  <si>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</si>
  <si>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</si>
  <si>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</si>
  <si>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</si>
  <si>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</si>
  <si>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</si>
  <si>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</si>
  <si>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</si>
  <si>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</si>
  <si>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</si>
  <si>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</si>
  <si>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</si>
  <si>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</si>
  <si>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</si>
  <si>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</si>
  <si>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</si>
  <si>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</si>
  <si>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</si>
  <si>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</si>
  <si>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</si>
  <si>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</si>
  <si>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</si>
  <si>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</si>
  <si>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</si>
  <si>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</si>
  <si>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</si>
  <si>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</si>
  <si>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</si>
  <si>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</si>
  <si>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</si>
  <si>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</si>
  <si>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</si>
  <si>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</si>
  <si>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</si>
  <si>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</si>
  <si>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</si>
  <si>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</si>
  <si>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</si>
  <si>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</si>
  <si>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</si>
  <si>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</si>
  <si>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</si>
  <si>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</si>
  <si>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</si>
  <si>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</si>
  <si>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</si>
  <si>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</si>
  <si>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</si>
  <si>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</si>
  <si>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</si>
  <si>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</si>
  <si>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</si>
  <si>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</si>
  <si>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</si>
  <si>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</si>
  <si>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</si>
  <si>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</si>
  <si>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</si>
  <si>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</si>
  <si>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</si>
  <si>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</si>
  <si>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</si>
  <si>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</si>
  <si>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</si>
  <si>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</si>
  <si>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</si>
  <si>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</si>
  <si>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</si>
  <si>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</si>
  <si>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</si>
  <si>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</si>
  <si>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</si>
  <si>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</si>
  <si>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</si>
  <si>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</si>
  <si>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</si>
  <si>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</si>
  <si>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</si>
  <si>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</si>
  <si>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</si>
  <si>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</si>
  <si>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</si>
  <si>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</si>
  <si>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</si>
  <si>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</si>
  <si>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</si>
  <si>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</si>
  <si>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</si>
  <si>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</si>
  <si>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</si>
  <si>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</si>
  <si>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</si>
  <si>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</si>
  <si>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</si>
  <si>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</si>
  <si>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</si>
  <si>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</si>
  <si>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</si>
  <si>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</si>
  <si>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</si>
  <si>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</si>
  <si>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</si>
  <si>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</si>
  <si>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</si>
  <si>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</si>
  <si>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</si>
  <si>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</si>
  <si>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</si>
  <si>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</si>
  <si>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</si>
  <si>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</si>
  <si>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</si>
  <si>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</si>
  <si>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</si>
  <si>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</si>
  <si>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</si>
  <si>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</si>
  <si>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</si>
  <si>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</si>
  <si>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</si>
  <si>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</si>
  <si>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</si>
  <si>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</si>
  <si>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</si>
  <si>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</si>
  <si>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</si>
  <si>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</si>
  <si>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</si>
  <si>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</si>
  <si>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</si>
  <si>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</si>
  <si>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</si>
  <si>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</si>
  <si>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</si>
  <si>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</si>
  <si>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</si>
  <si>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</si>
  <si>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</si>
  <si>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</si>
  <si>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</si>
  <si>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</si>
  <si>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</si>
  <si>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</si>
  <si>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</si>
  <si>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</si>
  <si>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</si>
  <si>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</si>
  <si>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</si>
  <si>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</si>
  <si>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</si>
  <si>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</si>
  <si>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</si>
  <si>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</si>
  <si>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</si>
  <si>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</si>
  <si>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</si>
  <si>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</si>
  <si>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</si>
  <si>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</si>
  <si>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</si>
  <si>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</si>
  <si>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</si>
  <si>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</si>
  <si>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</si>
  <si>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</si>
  <si>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</si>
  <si>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</si>
  <si>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</si>
  <si>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</si>
  <si>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</si>
  <si>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</si>
  <si>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</si>
  <si>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</si>
  <si>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</si>
  <si>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</si>
  <si>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</si>
  <si>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</si>
  <si>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</si>
  <si>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</si>
  <si>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</si>
  <si>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</si>
  <si>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</si>
  <si>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</si>
  <si>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</si>
  <si>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</si>
  <si>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</si>
  <si>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</si>
  <si>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</si>
  <si>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</si>
  <si>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</si>
  <si>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</si>
  <si>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</si>
  <si>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</si>
  <si>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</si>
  <si>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</si>
  <si>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</si>
  <si>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</si>
  <si>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</si>
  <si>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</si>
  <si>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</si>
  <si>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</si>
  <si>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</si>
  <si>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</si>
  <si>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</si>
  <si>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</si>
  <si>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</si>
  <si>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</si>
  <si>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</si>
  <si>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</si>
  <si>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</si>
  <si>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</si>
  <si>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</si>
  <si>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</si>
  <si>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</si>
  <si>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</si>
  <si>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</si>
  <si>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</si>
  <si>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</si>
  <si>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</si>
  <si>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</si>
  <si>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</si>
  <si>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</si>
  <si>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</si>
  <si>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</si>
  <si>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</si>
  <si>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</si>
  <si>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</si>
  <si>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</si>
  <si>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</si>
  <si>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</si>
  <si>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</si>
  <si>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</si>
  <si>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</si>
  <si>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</si>
  <si>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</si>
  <si>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</si>
  <si>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</si>
  <si>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</si>
  <si>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</si>
  <si>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</si>
  <si>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</si>
  <si>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</si>
  <si>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</si>
  <si>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</si>
  <si>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</si>
  <si>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</si>
  <si>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</si>
  <si>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</si>
  <si>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</si>
  <si>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</si>
  <si>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</si>
  <si>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</si>
  <si>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</si>
  <si>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</si>
  <si>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</si>
  <si>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</si>
  <si>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</si>
  <si>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</si>
  <si>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</si>
  <si>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</si>
  <si>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</si>
  <si>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</si>
  <si>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</si>
  <si>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</si>
  <si>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</si>
  <si>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</si>
  <si>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</si>
  <si>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</si>
  <si>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</si>
  <si>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</si>
  <si>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</si>
  <si>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</si>
  <si>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</si>
  <si>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</si>
  <si>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</si>
  <si>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</si>
  <si>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</si>
  <si>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</si>
  <si>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</si>
  <si>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</si>
  <si>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</si>
  <si>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</si>
  <si>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</si>
  <si>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</si>
  <si>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</si>
  <si>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</si>
  <si>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</si>
  <si>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</si>
  <si>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</si>
  <si>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</si>
  <si>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</si>
  <si>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</si>
  <si>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</si>
  <si>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</si>
  <si>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</si>
  <si>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</si>
  <si>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</si>
  <si>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</si>
  <si>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</si>
  <si>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</si>
  <si>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</si>
  <si>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</si>
  <si>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</si>
  <si>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</si>
  <si>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</si>
  <si>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</si>
  <si>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</si>
  <si>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</si>
  <si>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</si>
  <si>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</si>
  <si>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</si>
  <si>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</si>
  <si>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</si>
  <si>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</si>
  <si>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</si>
  <si>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</si>
  <si>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</si>
  <si>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</si>
  <si>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</si>
  <si>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</si>
  <si>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</si>
  <si>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</si>
  <si>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</si>
  <si>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</si>
  <si>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</si>
  <si>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</si>
  <si>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</si>
  <si>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</si>
  <si>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</si>
  <si>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</si>
  <si>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</si>
  <si>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</si>
  <si>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</si>
  <si>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</si>
  <si>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</si>
  <si>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</si>
  <si>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</si>
  <si>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</si>
  <si>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</si>
  <si>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</si>
  <si>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</si>
  <si>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</si>
  <si>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</si>
  <si>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</si>
  <si>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</si>
  <si>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</si>
  <si>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</si>
  <si>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</si>
  <si>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</si>
  <si>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</si>
  <si>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</si>
  <si>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</si>
  <si>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</si>
  <si>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</si>
  <si>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</si>
  <si>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</si>
  <si>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</si>
  <si>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</si>
  <si>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</si>
  <si>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</si>
  <si>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</si>
  <si>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</si>
  <si>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</si>
  <si>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</si>
  <si>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</si>
  <si>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</si>
  <si>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</si>
  <si>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</si>
  <si>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</si>
  <si>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</si>
  <si>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</si>
  <si>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</si>
  <si>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</si>
  <si>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</si>
  <si>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</si>
  <si>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</si>
  <si>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</si>
  <si>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</si>
  <si>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</si>
  <si>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</si>
  <si>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</si>
  <si>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</si>
  <si>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</si>
  <si>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</si>
  <si>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</si>
  <si>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</si>
  <si>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</si>
  <si>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</si>
  <si>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</si>
  <si>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</si>
  <si>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</si>
  <si>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</si>
  <si>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</si>
  <si>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</si>
  <si>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</si>
  <si>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</si>
  <si>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</si>
  <si>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</si>
  <si>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</si>
  <si>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</si>
  <si>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</si>
  <si>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</si>
  <si>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</si>
  <si>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</si>
  <si>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</si>
  <si>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</si>
  <si>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</si>
  <si>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</si>
  <si>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</si>
  <si>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</si>
  <si>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</si>
  <si>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</si>
  <si>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</si>
  <si>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</si>
  <si>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</si>
  <si>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</si>
  <si>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</si>
  <si>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</si>
  <si>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</si>
  <si>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</si>
  <si>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</si>
  <si>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</si>
  <si>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</si>
  <si>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</si>
  <si>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</si>
  <si>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</si>
  <si>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</si>
  <si>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</si>
  <si>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</si>
  <si>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</si>
  <si>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</si>
  <si>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</si>
  <si>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</si>
  <si>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</si>
  <si>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</si>
  <si>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</si>
  <si>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</si>
  <si>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</si>
  <si>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</si>
  <si>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</si>
  <si>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</si>
  <si>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</si>
  <si>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</si>
  <si>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</si>
  <si>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</si>
  <si>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</si>
  <si>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</si>
  <si>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</si>
  <si>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</si>
  <si>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</si>
  <si>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</si>
  <si>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</si>
  <si>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</si>
  <si>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</si>
  <si>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</si>
  <si>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</si>
  <si>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</si>
  <si>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</si>
  <si>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</si>
  <si>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</si>
  <si>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</si>
  <si>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</si>
  <si>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</si>
  <si>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</si>
  <si>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</si>
  <si>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</si>
  <si>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</si>
  <si>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</si>
  <si>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</si>
  <si>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</si>
  <si>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</si>
  <si>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</si>
  <si>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</si>
  <si>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</si>
  <si>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</si>
  <si>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</si>
  <si>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</si>
  <si>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</si>
  <si>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</si>
  <si>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</si>
  <si>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</si>
  <si>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</si>
  <si>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</si>
  <si>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</si>
  <si>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</si>
  <si>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</si>
  <si>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</si>
  <si>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</si>
  <si>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</si>
  <si>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</si>
  <si>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</si>
  <si>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</si>
  <si>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</si>
  <si>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</si>
  <si>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</si>
  <si>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</si>
  <si>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</si>
  <si>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</si>
  <si>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</si>
  <si>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</si>
  <si>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</si>
  <si>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</si>
  <si>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</si>
  <si>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</si>
  <si>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</si>
  <si>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</si>
  <si>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</si>
  <si>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</si>
  <si>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</si>
  <si>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</si>
  <si>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</si>
  <si>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</si>
  <si>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</si>
  <si>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</si>
  <si>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</si>
  <si>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</si>
  <si>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</si>
  <si>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</si>
  <si>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</si>
  <si>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</si>
  <si>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</si>
  <si>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</si>
  <si>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</si>
  <si>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</si>
  <si>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</si>
  <si>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</si>
  <si>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</si>
  <si>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</si>
  <si>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</si>
  <si>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</si>
  <si>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</si>
  <si>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</si>
  <si>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</si>
  <si>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</si>
  <si>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</si>
  <si>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</si>
  <si>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</si>
  <si>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</si>
  <si>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</si>
  <si>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</si>
  <si>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</si>
  <si>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</si>
  <si>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</si>
  <si>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</si>
  <si>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</si>
  <si>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</si>
  <si>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</si>
  <si>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</si>
  <si>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</si>
  <si>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</si>
  <si>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</si>
  <si>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</si>
  <si>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</si>
  <si>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</si>
  <si>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</si>
  <si>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</si>
  <si>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</si>
  <si>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</si>
  <si>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</si>
  <si>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</si>
  <si>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</si>
  <si>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</si>
  <si>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</si>
  <si>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</si>
  <si>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</si>
  <si>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</si>
  <si>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</si>
  <si>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</si>
  <si>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</si>
  <si>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</si>
  <si>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</si>
  <si>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</si>
  <si>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</si>
  <si>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</si>
  <si>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</si>
  <si>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</si>
  <si>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</si>
  <si>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</si>
  <si>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</si>
  <si>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</si>
  <si>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</si>
  <si>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</si>
  <si>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</si>
  <si>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</si>
  <si>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</si>
  <si>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</si>
  <si>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</si>
  <si>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</si>
  <si>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</si>
  <si>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</si>
  <si>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</si>
  <si>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</si>
  <si>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</si>
  <si>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</si>
  <si>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</si>
  <si>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</si>
  <si>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</si>
  <si>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</si>
  <si>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</si>
  <si>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</si>
  <si>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</si>
  <si>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</si>
  <si>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</si>
  <si>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</si>
  <si>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</si>
  <si>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</si>
  <si>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</si>
  <si>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</si>
  <si>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</si>
  <si>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</si>
  <si>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</si>
  <si>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</si>
  <si>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</si>
  <si>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</si>
  <si>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</si>
  <si>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</si>
  <si>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</si>
  <si>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</si>
  <si>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</si>
  <si>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</si>
  <si>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</si>
  <si>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</si>
  <si>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</si>
  <si>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</si>
  <si>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</si>
  <si>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</si>
  <si>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</si>
  <si>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</si>
  <si>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</si>
  <si>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</si>
  <si>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</si>
  <si>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</si>
  <si>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</si>
  <si>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</si>
  <si>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</si>
  <si>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</si>
  <si>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</si>
  <si>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</si>
  <si>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</si>
  <si>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</si>
  <si>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</si>
  <si>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</si>
  <si>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</si>
  <si>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</si>
  <si>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</si>
  <si>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</si>
  <si>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</si>
  <si>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</si>
  <si>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</si>
  <si>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</si>
  <si>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</si>
  <si>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</si>
  <si>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</si>
  <si>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</si>
  <si>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</si>
  <si>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</si>
  <si>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</si>
  <si>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</si>
  <si>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</si>
  <si>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</si>
  <si>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</si>
  <si>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</si>
  <si>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</si>
  <si>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</si>
  <si>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</si>
  <si>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</si>
  <si>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</si>
  <si>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</si>
  <si>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</si>
  <si>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</si>
  <si>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</si>
  <si>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</si>
  <si>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</si>
  <si>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</si>
  <si>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</si>
  <si>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</si>
  <si>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</si>
  <si>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</si>
  <si>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</si>
  <si>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</si>
  <si>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</si>
  <si>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</si>
  <si>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</si>
  <si>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</si>
  <si>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</si>
  <si>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</si>
  <si>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</si>
  <si>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</si>
  <si>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</si>
  <si>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</si>
  <si>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</si>
  <si>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</si>
  <si>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</si>
  <si>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</si>
  <si>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</si>
  <si>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</si>
  <si>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</si>
  <si>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</si>
  <si>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</si>
  <si>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</si>
  <si>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</si>
  <si>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</si>
  <si>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</si>
  <si>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</si>
  <si>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</si>
  <si>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</si>
  <si>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</si>
  <si>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</si>
  <si>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</si>
  <si>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</si>
  <si>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</si>
  <si>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</si>
  <si>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</si>
  <si>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</si>
  <si>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</si>
  <si>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</si>
  <si>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</si>
  <si>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</si>
  <si>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</si>
  <si>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</si>
  <si>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</si>
  <si>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</si>
  <si>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</si>
  <si>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</si>
  <si>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</si>
  <si>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</si>
  <si>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</si>
  <si>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</si>
  <si>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</si>
  <si>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</si>
  <si>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</si>
  <si>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</si>
  <si>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</si>
  <si>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</si>
  <si>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</si>
  <si>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</si>
  <si>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</si>
  <si>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</si>
  <si>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</si>
  <si>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</si>
  <si>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</si>
  <si>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</si>
  <si>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</si>
  <si>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</si>
  <si>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</si>
  <si>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</si>
  <si>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</si>
  <si>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</si>
  <si>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</si>
  <si>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</si>
  <si>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</si>
  <si>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</si>
  <si>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</si>
  <si>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</si>
  <si>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</si>
  <si>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</si>
  <si>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</si>
  <si>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</si>
  <si>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</si>
  <si>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</si>
  <si>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</si>
  <si>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</si>
  <si>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</si>
  <si>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</si>
  <si>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</si>
  <si>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</si>
  <si>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</si>
  <si>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</si>
  <si>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</si>
  <si>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</si>
  <si>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</si>
  <si>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</si>
  <si>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</si>
  <si>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</si>
  <si>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</si>
  <si>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</si>
  <si>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</si>
  <si>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</si>
  <si>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</si>
  <si>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</si>
  <si>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</si>
  <si>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</si>
  <si>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</si>
  <si>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</si>
  <si>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</si>
  <si>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</si>
  <si>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</si>
  <si>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</si>
  <si>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</si>
  <si>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</si>
  <si>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</si>
  <si>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</si>
  <si>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</si>
  <si>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</si>
  <si>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</si>
  <si>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</si>
  <si>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</si>
  <si>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</si>
  <si>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</si>
  <si>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</si>
  <si>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</si>
  <si>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</si>
  <si>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</si>
  <si>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</si>
  <si>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</si>
  <si>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</si>
  <si>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</si>
  <si>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</si>
  <si>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</si>
  <si>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</si>
  <si>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</si>
  <si>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</si>
  <si>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</si>
  <si>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</si>
  <si>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</si>
  <si>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</si>
  <si>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</si>
  <si>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</si>
  <si>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</si>
  <si>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</si>
  <si>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</si>
  <si>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</si>
  <si>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</si>
  <si>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</si>
  <si>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</si>
  <si>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</si>
  <si>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</si>
  <si>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</si>
  <si>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</si>
  <si>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</si>
  <si>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</si>
  <si>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</si>
  <si>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</si>
  <si>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</si>
  <si>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</si>
  <si>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</si>
  <si>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</si>
  <si>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</si>
  <si>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</si>
  <si>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</si>
  <si>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</si>
  <si>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</si>
  <si>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</si>
  <si>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</si>
  <si>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</si>
  <si>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</si>
  <si>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</si>
  <si>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</si>
  <si>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</si>
  <si>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</si>
  <si>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</si>
  <si>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</si>
  <si>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</si>
  <si>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</si>
  <si>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</si>
  <si>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</si>
  <si>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</si>
  <si>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</si>
  <si>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</si>
  <si>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</si>
  <si>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</si>
  <si>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</si>
  <si>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</si>
  <si>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</si>
  <si>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</si>
  <si>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</si>
  <si>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</si>
  <si>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</si>
  <si>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</si>
  <si>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</si>
  <si>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</si>
  <si>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</si>
  <si>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</si>
  <si>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</si>
  <si>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</si>
  <si>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</si>
  <si>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</si>
  <si>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</si>
  <si>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</si>
  <si>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</si>
  <si>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</si>
  <si>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</si>
  <si>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</si>
  <si>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</si>
  <si>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</si>
  <si>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</si>
  <si>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</si>
  <si>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</si>
  <si>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</si>
  <si>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</si>
  <si>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</si>
  <si>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</si>
  <si>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</si>
  <si>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</si>
  <si>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</si>
  <si>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</si>
  <si>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</si>
  <si>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</si>
  <si>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</si>
  <si>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</si>
  <si>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</si>
  <si>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</si>
  <si>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</si>
  <si>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</si>
  <si>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</si>
  <si>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</si>
  <si>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</si>
  <si>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</si>
  <si>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</si>
  <si>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</si>
  <si>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</si>
  <si>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</si>
  <si>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</si>
  <si>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</si>
  <si>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</si>
  <si>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</si>
  <si>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</si>
  <si>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</si>
  <si>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</si>
  <si>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</si>
  <si>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</si>
  <si>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</si>
  <si>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</si>
  <si>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</si>
  <si>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</si>
  <si>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</si>
  <si>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</si>
  <si>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</si>
  <si>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</si>
  <si>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</si>
  <si>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</si>
  <si>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</si>
  <si>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</si>
  <si>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</si>
  <si>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</si>
  <si>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</si>
  <si>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</si>
  <si>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</si>
  <si>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</si>
  <si>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</si>
  <si>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</si>
  <si>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</si>
  <si>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</si>
  <si>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</si>
  <si>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</si>
  <si>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</si>
  <si>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</si>
  <si>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</si>
  <si>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</si>
  <si>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</si>
  <si>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</si>
  <si>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</si>
  <si>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</si>
  <si>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</si>
  <si>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</si>
  <si>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</si>
  <si>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</si>
  <si>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</si>
  <si>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</si>
  <si>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</si>
  <si>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</si>
  <si>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</si>
  <si>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</si>
  <si>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</si>
  <si>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</si>
  <si>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</si>
  <si>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</si>
  <si>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</si>
  <si>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</si>
  <si>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</si>
  <si>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</si>
  <si>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</si>
  <si>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</si>
  <si>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</si>
  <si>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</si>
  <si>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</si>
  <si>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</si>
  <si>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</si>
  <si>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</si>
  <si>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</si>
  <si>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</si>
  <si>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</si>
  <si>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</si>
  <si>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</si>
  <si>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</si>
  <si>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</si>
  <si>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</si>
  <si>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</si>
  <si>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</si>
  <si>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</si>
  <si>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</si>
  <si>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</si>
  <si>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</si>
  <si>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</si>
  <si>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</si>
  <si>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</si>
  <si>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</si>
  <si>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</si>
  <si>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</si>
  <si>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</si>
  <si>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</si>
  <si>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</si>
  <si>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</si>
  <si>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</si>
  <si>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</si>
  <si>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</si>
  <si>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</si>
  <si>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</si>
  <si>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</si>
  <si>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</si>
  <si>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</si>
  <si>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</si>
  <si>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</si>
  <si>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</si>
  <si>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</si>
  <si>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</si>
  <si>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</si>
  <si>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</si>
  <si>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</si>
  <si>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</si>
  <si>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</si>
  <si>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</si>
  <si>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</si>
  <si>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</si>
  <si>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</si>
  <si>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</si>
  <si>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</si>
  <si>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</si>
  <si>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</si>
  <si>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</si>
  <si>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</si>
  <si>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</si>
  <si>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</si>
  <si>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</si>
  <si>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</si>
  <si>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</si>
  <si>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</si>
  <si>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</si>
  <si>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</si>
  <si>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</si>
  <si>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</si>
  <si>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</si>
  <si>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</si>
  <si>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</si>
  <si>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</si>
  <si>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</si>
  <si>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</si>
  <si>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</si>
  <si>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</si>
  <si>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</si>
  <si>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</si>
  <si>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</si>
  <si>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</si>
  <si>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</si>
  <si>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</si>
  <si>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</si>
  <si>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</si>
  <si>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</si>
  <si>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</si>
  <si>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</si>
  <si>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</si>
  <si>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</si>
  <si>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</si>
  <si>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</si>
  <si>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</si>
  <si>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</si>
  <si>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</si>
  <si>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</si>
  <si>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</si>
  <si>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</si>
  <si>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</si>
  <si>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</si>
  <si>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</si>
  <si>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</si>
  <si>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</si>
  <si>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</si>
  <si>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</si>
  <si>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</si>
  <si>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</si>
  <si>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</si>
  <si>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</si>
  <si>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</si>
  <si>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</si>
  <si>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</si>
  <si>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</si>
  <si>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</si>
  <si>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</si>
  <si>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</si>
  <si>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</si>
  <si>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</si>
  <si>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</si>
  <si>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</si>
  <si>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</si>
  <si>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</si>
  <si>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</si>
  <si>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</si>
  <si>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</si>
  <si>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</si>
  <si>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</si>
  <si>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</si>
  <si>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</si>
  <si>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</si>
  <si>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</si>
  <si>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</si>
  <si>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</si>
  <si>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</si>
  <si>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</si>
  <si>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</si>
  <si>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</si>
  <si>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</si>
  <si>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</si>
  <si>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</si>
  <si>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</si>
  <si>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</si>
  <si>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</si>
  <si>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</si>
  <si>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</si>
  <si>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</si>
  <si>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</si>
  <si>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</si>
  <si>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</si>
  <si>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</si>
  <si>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</si>
  <si>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</si>
  <si>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</si>
  <si>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</si>
  <si>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</si>
  <si>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</si>
  <si>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</si>
  <si>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</si>
  <si>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</si>
  <si>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</si>
  <si>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</si>
  <si>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</si>
  <si>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</si>
  <si>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</si>
  <si>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</si>
  <si>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</si>
  <si>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</si>
  <si>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</si>
  <si>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</si>
  <si>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</si>
  <si>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</si>
  <si>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</si>
  <si>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</si>
  <si>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</si>
  <si>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</si>
  <si>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</si>
  <si>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</si>
  <si>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</si>
  <si>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</si>
  <si>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</si>
  <si>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</si>
  <si>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</si>
  <si>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</si>
  <si>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</si>
  <si>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</si>
  <si>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</si>
  <si>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</si>
  <si>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</si>
  <si>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</si>
  <si>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</si>
  <si>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</si>
  <si>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</si>
  <si>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</si>
  <si>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</si>
  <si>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</si>
  <si>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</si>
  <si>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</si>
  <si>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</si>
  <si>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</si>
  <si>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</si>
  <si>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</si>
  <si>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</si>
  <si>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</si>
  <si>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</si>
  <si>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</si>
  <si>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</si>
  <si>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</si>
  <si>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</si>
  <si>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</si>
  <si>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</si>
  <si>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</si>
  <si>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</si>
  <si>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</si>
  <si>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</si>
  <si>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</si>
  <si>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</si>
  <si>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</si>
  <si>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</si>
  <si>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</si>
  <si>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</si>
  <si>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</si>
  <si>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</si>
  <si>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</si>
  <si>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</si>
  <si>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</si>
  <si>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</si>
  <si>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</si>
  <si>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</si>
  <si>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</si>
  <si>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</si>
  <si>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</si>
  <si>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</si>
  <si>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</si>
  <si>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</si>
  <si>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</si>
  <si>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</si>
  <si>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</si>
  <si>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</si>
  <si>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</si>
  <si>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</si>
  <si>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</si>
  <si>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</si>
  <si>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</si>
  <si>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</si>
  <si>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</si>
  <si>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</si>
  <si>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</si>
  <si>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</si>
  <si>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</si>
  <si>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</si>
  <si>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</si>
  <si>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</si>
  <si>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</si>
  <si>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</si>
  <si>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</si>
  <si>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</si>
  <si>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</si>
  <si>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</si>
  <si>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</si>
  <si>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</si>
  <si>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</si>
  <si>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</si>
  <si>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</si>
  <si>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</si>
  <si>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</si>
  <si>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</si>
  <si>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</si>
  <si>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</si>
  <si>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</si>
  <si>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</si>
  <si>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</si>
  <si>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</si>
  <si>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</si>
  <si>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</si>
  <si>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</si>
  <si>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</si>
  <si>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</si>
  <si>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</si>
  <si>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</si>
  <si>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</si>
  <si>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</si>
  <si>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</si>
  <si>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</si>
  <si>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</si>
  <si>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</si>
  <si>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</si>
  <si>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</si>
  <si>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</si>
  <si>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</si>
  <si>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</si>
  <si>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</si>
  <si>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</si>
  <si>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</si>
  <si>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</si>
  <si>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</si>
  <si>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</si>
  <si>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</si>
  <si>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</si>
  <si>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</si>
  <si>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</si>
  <si>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</si>
  <si>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</si>
  <si>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</si>
  <si>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</si>
  <si>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</si>
  <si>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</si>
  <si>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</si>
  <si>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</si>
  <si>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</si>
  <si>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</si>
  <si>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</si>
  <si>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</si>
  <si>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</si>
  <si>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</si>
  <si>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</si>
  <si>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</si>
  <si>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</si>
  <si>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</si>
  <si>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</si>
  <si>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</si>
  <si>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</si>
  <si>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</si>
  <si>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</si>
  <si>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</si>
  <si>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</si>
  <si>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</si>
  <si>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</si>
  <si>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</si>
  <si>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</si>
  <si>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</si>
  <si>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</si>
  <si>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</si>
  <si>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</si>
  <si>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</si>
  <si>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</si>
  <si>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</si>
  <si>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</si>
  <si>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</si>
  <si>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</si>
  <si>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</si>
  <si>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</si>
  <si>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</si>
  <si>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</si>
  <si>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</si>
  <si>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</si>
  <si>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</si>
  <si>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</si>
  <si>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</si>
  <si>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</si>
  <si>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</si>
  <si>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</si>
  <si>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</si>
  <si>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</si>
  <si>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</si>
  <si>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</si>
  <si>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</si>
  <si>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</si>
  <si>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</si>
  <si>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</si>
  <si>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</si>
  <si>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</si>
  <si>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</si>
  <si>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</si>
  <si>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</si>
  <si>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</si>
  <si>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</si>
  <si>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</si>
  <si>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</si>
  <si>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</si>
  <si>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</si>
  <si>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</si>
  <si>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</si>
  <si>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</si>
  <si>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</si>
  <si>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</si>
  <si>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</si>
  <si>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</si>
  <si>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</si>
  <si>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</si>
  <si>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</si>
  <si>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</si>
  <si>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</si>
  <si>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</si>
  <si>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</si>
  <si>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</si>
  <si>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</si>
  <si>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</si>
  <si>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</si>
  <si>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</si>
  <si>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</si>
  <si>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</si>
  <si>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</si>
  <si>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</si>
  <si>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</si>
  <si>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</si>
  <si>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</si>
  <si>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</si>
  <si>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</si>
  <si>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</si>
  <si>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</si>
  <si>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</si>
  <si>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</si>
  <si>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</si>
  <si>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</si>
  <si>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</si>
  <si>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</si>
  <si>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</si>
  <si>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</si>
  <si>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</si>
  <si>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</si>
  <si>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</si>
  <si>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</si>
  <si>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</si>
  <si>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</si>
  <si>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</si>
  <si>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</si>
  <si>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</si>
  <si>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</si>
  <si>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</si>
  <si>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</si>
  <si>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</si>
  <si>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</si>
  <si>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</si>
  <si>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</si>
  <si>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</si>
  <si>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</si>
  <si>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</si>
  <si>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</si>
  <si>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</si>
  <si>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</si>
  <si>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</si>
  <si>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</si>
  <si>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</si>
  <si>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</si>
  <si>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</si>
  <si>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</si>
  <si>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</si>
  <si>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</si>
  <si>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</si>
  <si>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</si>
  <si>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</si>
  <si>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</si>
  <si>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</si>
  <si>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</si>
  <si>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</si>
  <si>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</si>
  <si>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</si>
  <si>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</si>
  <si>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</si>
  <si>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</si>
  <si>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</si>
  <si>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</si>
  <si>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</si>
  <si>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</si>
  <si>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</si>
  <si>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</si>
  <si>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</si>
  <si>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</si>
  <si>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</si>
  <si>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</si>
  <si>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</si>
  <si>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</si>
  <si>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</si>
  <si>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</si>
  <si>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</si>
  <si>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</si>
  <si>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</si>
  <si>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</si>
  <si>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</si>
  <si>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</si>
  <si>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</si>
  <si>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</si>
  <si>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</si>
  <si>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</si>
  <si>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</si>
  <si>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</si>
  <si>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</si>
  <si>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</si>
  <si>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</si>
  <si>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</si>
  <si>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</si>
  <si>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</si>
  <si>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</si>
  <si>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</si>
  <si>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</si>
  <si>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</si>
  <si>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</si>
  <si>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</si>
  <si>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</si>
  <si>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</si>
  <si>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</si>
  <si>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</si>
  <si>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</si>
  <si>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</si>
  <si>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</si>
  <si>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</si>
  <si>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</si>
  <si>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</si>
  <si>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</si>
  <si>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</si>
  <si>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</si>
  <si>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</si>
  <si>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</si>
  <si>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</si>
  <si>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</si>
  <si>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</si>
  <si>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</si>
  <si>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</si>
  <si>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</si>
  <si>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</si>
  <si>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</si>
  <si>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</si>
  <si>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</si>
  <si>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</si>
  <si>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</si>
  <si>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</si>
  <si>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</si>
  <si>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</si>
  <si>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</si>
  <si>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</si>
  <si>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</si>
  <si>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</si>
  <si>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</si>
  <si>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</si>
  <si>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</si>
  <si>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</si>
  <si>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</si>
  <si>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</si>
  <si>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</si>
  <si>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</si>
  <si>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</si>
  <si>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</si>
  <si>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</si>
  <si>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</si>
  <si>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</si>
  <si>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</si>
  <si>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</si>
  <si>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</si>
  <si>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</si>
  <si>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</si>
  <si>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</si>
  <si>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</si>
  <si>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</si>
  <si>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</si>
  <si>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</si>
  <si>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</si>
  <si>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</si>
  <si>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</si>
  <si>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</si>
  <si>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</si>
  <si>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</si>
  <si>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</si>
  <si>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</si>
  <si>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</si>
  <si>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</si>
  <si>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</si>
  <si>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</si>
  <si>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</si>
  <si>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</si>
  <si>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</si>
  <si>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</si>
  <si>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</si>
  <si>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</si>
  <si>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</si>
  <si>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</si>
  <si>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</si>
  <si>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</si>
  <si>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</si>
  <si>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</si>
  <si>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</si>
  <si>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</si>
  <si>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</si>
  <si>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</si>
  <si>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</si>
  <si>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</si>
  <si>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</si>
  <si>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</si>
  <si>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</si>
  <si>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</si>
  <si>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</si>
  <si>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</si>
  <si>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</si>
  <si>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</si>
  <si>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</si>
  <si>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</si>
  <si>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</si>
  <si>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</si>
  <si>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</si>
  <si>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</si>
  <si>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</si>
  <si>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</si>
  <si>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</si>
  <si>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</si>
  <si>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</si>
  <si>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</si>
  <si>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</si>
  <si>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</si>
  <si>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</si>
  <si>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</si>
  <si>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</si>
  <si>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</si>
  <si>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</si>
  <si>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</si>
  <si>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</si>
  <si>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</si>
  <si>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</si>
  <si>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</si>
  <si>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</si>
  <si>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</si>
  <si>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</si>
  <si>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</si>
  <si>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</si>
  <si>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</si>
  <si>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</si>
  <si>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</si>
  <si>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</si>
  <si>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</si>
  <si>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</si>
  <si>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</si>
  <si>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</si>
  <si>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</si>
  <si>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</si>
  <si>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</si>
  <si>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</si>
  <si>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</si>
  <si>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</si>
  <si>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</si>
  <si>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</si>
  <si>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</si>
  <si>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</si>
  <si>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</si>
  <si>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</si>
  <si>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</si>
  <si>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</si>
  <si>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</si>
  <si>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</si>
  <si>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</si>
  <si>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</si>
  <si>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</si>
  <si>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</si>
  <si>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</si>
  <si>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</si>
  <si>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</si>
  <si>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</si>
  <si>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</si>
  <si>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</si>
  <si>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</si>
  <si>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</si>
  <si>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</si>
  <si>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</si>
  <si>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</si>
  <si>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</si>
  <si>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</si>
  <si>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</si>
  <si>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</si>
  <si>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</si>
  <si>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</si>
  <si>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</si>
  <si>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</si>
  <si>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</si>
  <si>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</si>
  <si>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</si>
  <si>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</si>
  <si>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</si>
  <si>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</si>
  <si>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</si>
  <si>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</si>
  <si>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</si>
  <si>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</si>
  <si>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</si>
  <si>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</si>
  <si>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</si>
  <si>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</si>
  <si>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</si>
  <si>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</si>
  <si>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</si>
  <si>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</si>
  <si>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</si>
  <si>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</si>
  <si>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</si>
  <si>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</si>
  <si>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</si>
  <si>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</si>
  <si>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</si>
  <si>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</si>
  <si>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</si>
  <si>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</si>
  <si>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</si>
  <si>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</si>
  <si>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</si>
  <si>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</si>
  <si>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</si>
  <si>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</si>
  <si>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</si>
  <si>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</si>
  <si>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</si>
  <si>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</si>
  <si>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</si>
  <si>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</si>
  <si>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</si>
  <si>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</si>
  <si>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</si>
  <si>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</si>
  <si>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</si>
  <si>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</si>
  <si>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</si>
  <si>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</si>
  <si>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</si>
  <si>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</si>
  <si>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</si>
  <si>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</si>
  <si>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</si>
  <si>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</si>
  <si>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</si>
  <si>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</si>
  <si>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</si>
  <si>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</si>
  <si>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</si>
  <si>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</si>
  <si>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</si>
  <si>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</si>
  <si>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</si>
  <si>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</si>
  <si>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</si>
  <si>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</si>
  <si>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</si>
  <si>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</si>
  <si>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</si>
  <si>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</si>
  <si>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</si>
  <si>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</si>
  <si>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</si>
  <si>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</si>
  <si>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</si>
  <si>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</si>
  <si>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</si>
  <si>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</si>
  <si>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</si>
  <si>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</si>
  <si>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</si>
  <si>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</si>
  <si>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</si>
  <si>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</si>
  <si>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</si>
  <si>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</si>
  <si>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</si>
  <si>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</si>
  <si>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</si>
  <si>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</si>
  <si>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</si>
  <si>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</si>
  <si>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</si>
  <si>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</si>
  <si>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</si>
  <si>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</si>
  <si>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</si>
  <si>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</si>
  <si>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</si>
  <si>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</si>
  <si>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</si>
  <si>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</si>
  <si>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</si>
  <si>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</si>
  <si>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</si>
  <si>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</si>
  <si>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</si>
  <si>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</si>
  <si>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</si>
  <si>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</si>
  <si>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</si>
  <si>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</si>
  <si>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</si>
  <si>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</si>
  <si>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</si>
  <si>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</si>
  <si>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</si>
  <si>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</si>
  <si>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</si>
  <si>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</si>
  <si>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</si>
  <si>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</si>
  <si>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</si>
  <si>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</si>
  <si>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</si>
  <si>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</si>
  <si>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</si>
  <si>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</si>
  <si>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</si>
  <si>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</si>
  <si>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</si>
  <si>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</si>
  <si>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</si>
  <si>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</si>
  <si>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</si>
  <si>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</si>
  <si>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</si>
  <si>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</si>
  <si>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</si>
  <si>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</si>
  <si>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</si>
  <si>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</si>
  <si>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</si>
  <si>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</si>
  <si>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</si>
  <si>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</si>
  <si>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</si>
  <si>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</si>
  <si>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</si>
  <si>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</si>
  <si>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</si>
  <si>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</si>
  <si>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</si>
  <si>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</si>
  <si>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</si>
  <si>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</si>
  <si>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</si>
  <si>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</si>
  <si>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</si>
  <si>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</si>
  <si>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</si>
  <si>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</si>
  <si>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</si>
  <si>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</si>
  <si>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</si>
  <si>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</si>
  <si>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</si>
  <si>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</si>
  <si>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</si>
  <si>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</si>
  <si>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</si>
  <si>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</si>
  <si>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</si>
  <si>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</si>
  <si>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</si>
  <si>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</si>
  <si>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</si>
  <si>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</si>
  <si>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</si>
  <si>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</si>
  <si>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</si>
  <si>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</si>
  <si>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</si>
  <si>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</si>
  <si>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</si>
  <si>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</si>
  <si>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</si>
  <si>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</si>
  <si>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</si>
  <si>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</si>
  <si>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</si>
  <si>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</si>
  <si>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</si>
  <si>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</si>
  <si>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</si>
  <si>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</si>
  <si>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</si>
  <si>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</si>
  <si>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</si>
  <si>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</si>
  <si>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</si>
  <si>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</si>
  <si>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</si>
  <si>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</si>
  <si>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</si>
  <si>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</si>
  <si>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</si>
  <si>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</si>
  <si>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</si>
  <si>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</si>
  <si>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</si>
  <si>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</si>
  <si>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</si>
  <si>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</si>
  <si>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</si>
  <si>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</si>
  <si>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</si>
  <si>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</si>
  <si>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</si>
  <si>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</si>
  <si>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</si>
  <si>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</si>
  <si>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</si>
  <si>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</si>
  <si>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</si>
  <si>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</si>
  <si>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</si>
  <si>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</si>
  <si>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</si>
  <si>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</si>
  <si>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</si>
  <si>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</si>
  <si>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</si>
  <si>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</si>
  <si>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</si>
  <si>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</si>
  <si>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</si>
  <si>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</si>
  <si>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</si>
  <si>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</si>
  <si>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</si>
  <si>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</si>
  <si>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</si>
  <si>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</si>
  <si>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</si>
  <si>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</si>
  <si>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</si>
  <si>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</si>
  <si>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</si>
  <si>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</si>
  <si>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</si>
  <si>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</si>
  <si>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</si>
  <si>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</si>
  <si>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</si>
  <si>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</si>
  <si>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</si>
  <si>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</si>
  <si>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</si>
  <si>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</si>
  <si>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</si>
  <si>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</si>
  <si>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</si>
  <si>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</si>
  <si>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</si>
  <si>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</si>
  <si>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</si>
  <si>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</si>
  <si>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</si>
  <si>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</si>
  <si>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</si>
  <si>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</si>
  <si>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</si>
  <si>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</si>
  <si>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</si>
  <si>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</si>
  <si>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</si>
  <si>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</si>
  <si>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</si>
  <si>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</si>
  <si>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</si>
  <si>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</si>
  <si>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</si>
  <si>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</si>
  <si>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</si>
  <si>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</si>
  <si>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</si>
  <si>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</si>
  <si>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</si>
  <si>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</si>
  <si>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</si>
  <si>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</si>
  <si>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</si>
  <si>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</si>
  <si>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</si>
  <si>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</si>
  <si>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</si>
  <si>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</si>
  <si>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</si>
  <si>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</si>
  <si>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</si>
  <si>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</si>
  <si>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</si>
  <si>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</si>
  <si>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</si>
  <si>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</si>
  <si>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</si>
  <si>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</si>
  <si>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</si>
  <si>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</si>
  <si>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</si>
  <si>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</si>
  <si>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</si>
  <si>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</si>
  <si>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</si>
  <si>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</si>
  <si>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</si>
  <si>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</si>
  <si>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</si>
  <si>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</si>
  <si>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</si>
  <si>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</si>
  <si>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</si>
  <si>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</si>
  <si>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</si>
  <si>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</si>
  <si>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</si>
  <si>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</si>
  <si>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</si>
  <si>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</si>
  <si>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</si>
  <si>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</si>
  <si>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</si>
  <si>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</si>
  <si>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</si>
  <si>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</si>
  <si>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</si>
  <si>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</si>
  <si>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</si>
  <si>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</si>
  <si>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</si>
  <si>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</si>
  <si>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</si>
  <si>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</si>
  <si>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</si>
  <si>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</si>
  <si>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</si>
  <si>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</si>
  <si>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</si>
  <si>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</si>
  <si>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</si>
  <si>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</si>
  <si>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</si>
  <si>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</si>
  <si>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</si>
  <si>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</si>
  <si>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</si>
  <si>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</si>
  <si>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</si>
  <si>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</si>
  <si>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</si>
  <si>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</si>
  <si>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</si>
  <si>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</si>
  <si>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</si>
  <si>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</si>
  <si>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</si>
  <si>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</si>
  <si>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</si>
  <si>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</si>
  <si>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</si>
  <si>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</si>
  <si>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</si>
  <si>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</si>
  <si>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</si>
  <si>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</si>
  <si>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</si>
  <si>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</si>
  <si>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</si>
  <si>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</si>
  <si>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</si>
  <si>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</si>
  <si>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</si>
  <si>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</si>
  <si>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</si>
  <si>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</si>
  <si>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</si>
  <si>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</si>
  <si>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</si>
  <si>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</si>
  <si>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</si>
  <si>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</si>
  <si>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</si>
  <si>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</si>
  <si>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</si>
  <si>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</si>
  <si>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</si>
  <si>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</si>
  <si>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</si>
  <si>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</si>
  <si>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</si>
  <si>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</si>
  <si>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</si>
  <si>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</si>
  <si>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</si>
  <si>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</si>
  <si>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</si>
  <si>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</si>
  <si>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</si>
  <si>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</si>
  <si>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</si>
  <si>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</si>
  <si>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</si>
  <si>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</si>
  <si>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</si>
  <si>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</si>
  <si>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</si>
  <si>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</si>
  <si>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</si>
  <si>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</si>
  <si>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</si>
  <si>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</si>
  <si>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</si>
  <si>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</si>
  <si>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</si>
  <si>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</si>
  <si>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</si>
  <si>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</si>
  <si>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</si>
  <si>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</si>
  <si>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</si>
  <si>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</si>
  <si>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</si>
  <si>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</si>
  <si>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</si>
  <si>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</si>
  <si>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</si>
  <si>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</si>
  <si>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</si>
  <si>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</si>
  <si>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</si>
  <si>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</si>
  <si>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</si>
  <si>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</si>
  <si>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</si>
  <si>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</si>
  <si>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</si>
  <si>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</si>
  <si>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</si>
  <si>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</si>
  <si>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</si>
  <si>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</si>
  <si>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</si>
  <si>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</si>
  <si>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</si>
  <si>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</si>
  <si>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</si>
  <si>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</si>
  <si>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</si>
  <si>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</si>
  <si>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</si>
  <si>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</si>
  <si>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</si>
  <si>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</si>
  <si>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</si>
  <si>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</si>
  <si>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</si>
  <si>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</si>
  <si>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</si>
  <si>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</si>
  <si>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</si>
  <si>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</si>
  <si>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</si>
  <si>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</si>
  <si>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</si>
  <si>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</si>
  <si>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</si>
  <si>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</si>
  <si>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</si>
  <si>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</si>
  <si>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</si>
  <si>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</si>
  <si>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</si>
  <si>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</si>
  <si>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</si>
  <si>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</si>
  <si>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</si>
  <si>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</si>
  <si>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</si>
  <si>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</si>
  <si>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</si>
  <si>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</si>
  <si>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</si>
  <si>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</si>
  <si>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</si>
  <si>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</si>
  <si>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</si>
  <si>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</si>
  <si>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</si>
  <si>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</si>
  <si>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</si>
  <si>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</si>
  <si>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</si>
  <si>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</si>
  <si>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</si>
  <si>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</si>
  <si>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</si>
  <si>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</si>
  <si>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</si>
  <si>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</si>
  <si>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</si>
  <si>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</si>
  <si>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</si>
  <si>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</si>
  <si>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</si>
  <si>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</si>
  <si>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</si>
  <si>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</si>
  <si>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</si>
  <si>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</si>
  <si>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</si>
  <si>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</si>
  <si>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</si>
  <si>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</si>
  <si>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</si>
  <si>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</si>
  <si>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</si>
  <si>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</si>
  <si>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</si>
  <si>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</si>
  <si>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</si>
  <si>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</si>
  <si>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</si>
  <si>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</si>
  <si>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</si>
  <si>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</si>
  <si>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</si>
  <si>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</si>
  <si>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</si>
  <si>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</si>
  <si>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</si>
  <si>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</si>
  <si>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</si>
  <si>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</si>
  <si>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</si>
  <si>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</si>
  <si>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</si>
  <si>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</si>
  <si>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</si>
  <si>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</si>
  <si>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</si>
  <si>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</si>
  <si>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</si>
  <si>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</si>
  <si>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</si>
  <si>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</si>
  <si>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</si>
  <si>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</si>
  <si>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</si>
  <si>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</si>
  <si>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</si>
  <si>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</si>
  <si>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</si>
  <si>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</si>
  <si>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</si>
  <si>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</si>
  <si>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</si>
  <si>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</si>
  <si>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</si>
  <si>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</si>
  <si>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</si>
  <si>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</si>
  <si>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</si>
  <si>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</si>
  <si>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</si>
  <si>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</si>
  <si>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</si>
  <si>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</si>
  <si>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</si>
  <si>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</si>
  <si>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</si>
  <si>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</si>
  <si>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</si>
  <si>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</si>
  <si>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</si>
  <si>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</si>
  <si>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</si>
  <si>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</si>
  <si>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</si>
  <si>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</si>
  <si>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</si>
  <si>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</si>
  <si>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</si>
  <si>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</si>
  <si>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</si>
  <si>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</si>
  <si>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</si>
  <si>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</si>
  <si>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</si>
  <si>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</si>
  <si>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</si>
  <si>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</si>
  <si>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</si>
  <si>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</si>
  <si>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</si>
  <si>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</si>
  <si>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</si>
  <si>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</si>
  <si>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</si>
  <si>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</si>
  <si>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</si>
  <si>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</si>
  <si>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</si>
  <si>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</si>
  <si>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</si>
  <si>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</si>
  <si>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</si>
  <si>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</si>
  <si>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</si>
  <si>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</si>
  <si>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</si>
  <si>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</si>
  <si>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</si>
  <si>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</si>
  <si>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</si>
  <si>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</si>
  <si>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</si>
  <si>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</si>
  <si>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</si>
  <si>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</si>
  <si>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</si>
  <si>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</si>
  <si>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</si>
  <si>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</si>
  <si>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</si>
  <si>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</si>
  <si>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</si>
  <si>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</si>
  <si>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</si>
  <si>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</si>
  <si>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</si>
  <si>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</si>
  <si>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</si>
  <si>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</si>
  <si>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</si>
  <si>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</si>
  <si>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</si>
  <si>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</si>
  <si>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</si>
  <si>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</si>
  <si>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</si>
  <si>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</si>
  <si>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</si>
  <si>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</si>
  <si>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</si>
  <si>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</si>
  <si>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</si>
  <si>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</si>
  <si>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</si>
  <si>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</si>
  <si>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</si>
  <si>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</si>
  <si>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</si>
  <si>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</si>
  <si>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</si>
  <si>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</si>
  <si>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</si>
  <si>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</si>
  <si>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</si>
  <si>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</si>
  <si>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</si>
  <si>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</si>
  <si>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</si>
  <si>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</si>
  <si>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</si>
  <si>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</si>
  <si>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</si>
  <si>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</si>
  <si>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</si>
  <si>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</si>
  <si>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</si>
  <si>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</si>
  <si>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</si>
  <si>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</si>
  <si>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</si>
  <si>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</si>
  <si>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</si>
  <si>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</si>
  <si>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</si>
  <si>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</si>
  <si>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</si>
  <si>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</si>
  <si>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</si>
  <si>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</si>
  <si>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</si>
  <si>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</si>
  <si>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</si>
  <si>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</si>
  <si>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</si>
  <si>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</si>
  <si>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</si>
  <si>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</si>
  <si>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</si>
  <si>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</si>
  <si>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</si>
  <si>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</si>
  <si>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</si>
  <si>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</si>
  <si>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</si>
  <si>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</si>
  <si>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</si>
  <si>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</si>
  <si>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</si>
  <si>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</si>
  <si>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</si>
  <si>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</si>
  <si>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</si>
  <si>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</si>
  <si>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</si>
  <si>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</si>
  <si>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</si>
  <si>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</si>
  <si>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</si>
  <si>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</si>
  <si>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</si>
  <si>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</si>
  <si>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</si>
  <si>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</si>
  <si>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</si>
  <si>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</si>
  <si>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</si>
  <si>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</si>
  <si>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</si>
  <si>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</si>
  <si>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</si>
  <si>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</si>
  <si>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</si>
  <si>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</si>
  <si>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</si>
  <si>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</si>
  <si>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</si>
  <si>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</si>
  <si>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</si>
  <si>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</si>
  <si>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</si>
  <si>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</si>
  <si>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</si>
  <si>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</si>
  <si>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</si>
  <si>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</si>
  <si>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</si>
  <si>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</si>
  <si>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</si>
  <si>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</si>
  <si>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</si>
  <si>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</si>
  <si>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</si>
  <si>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</si>
  <si>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</si>
  <si>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</si>
  <si>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</si>
  <si>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</si>
  <si>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</si>
  <si>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</si>
  <si>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</si>
  <si>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</si>
  <si>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</si>
  <si>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</si>
  <si>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</si>
  <si>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</si>
  <si>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</si>
  <si>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</si>
  <si>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</si>
  <si>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</si>
  <si>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</si>
  <si>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</si>
  <si>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</si>
  <si>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</si>
  <si>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</si>
  <si>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</si>
  <si>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</si>
  <si>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</si>
  <si>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</si>
  <si>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</si>
  <si>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</si>
  <si>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</si>
  <si>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</si>
  <si>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</si>
  <si>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</si>
  <si>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</si>
  <si>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</si>
  <si>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</si>
  <si>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</si>
  <si>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</si>
  <si>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</si>
  <si>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</si>
  <si>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</si>
  <si>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</si>
  <si>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</si>
  <si>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</si>
  <si>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</si>
  <si>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</si>
  <si>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</si>
  <si>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</si>
  <si>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</si>
  <si>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</si>
  <si>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</si>
  <si>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</si>
  <si>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</si>
  <si>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</si>
  <si>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</si>
  <si>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</si>
  <si>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</si>
  <si>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</si>
  <si>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</si>
  <si>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</si>
  <si>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</si>
  <si>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</si>
  <si>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</si>
  <si>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</si>
  <si>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</si>
  <si>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</si>
  <si>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</si>
  <si>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</si>
  <si>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</si>
  <si>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</si>
  <si>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</si>
  <si>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</si>
  <si>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</si>
  <si>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</si>
  <si>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</si>
  <si>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</si>
  <si>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</si>
  <si>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</si>
  <si>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</si>
  <si>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</si>
  <si>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</si>
  <si>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</si>
  <si>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</si>
  <si>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</si>
  <si>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</si>
  <si>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</si>
  <si>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</si>
  <si>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</si>
  <si>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</si>
  <si>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</si>
  <si>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</si>
  <si>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</si>
  <si>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</si>
  <si>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</si>
  <si>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</si>
  <si>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</si>
  <si>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</si>
  <si>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</si>
  <si>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</si>
  <si>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</si>
  <si>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</si>
  <si>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</si>
  <si>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</si>
  <si>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</si>
  <si>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</si>
  <si>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</si>
  <si>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</si>
  <si>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</si>
  <si>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</si>
  <si>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</si>
  <si>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</si>
  <si>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</si>
  <si>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</si>
  <si>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</si>
  <si>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</si>
  <si>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</si>
  <si>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</si>
  <si>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</si>
  <si>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</si>
  <si>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</si>
  <si>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</si>
  <si>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</si>
  <si>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</si>
  <si>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</si>
  <si>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</si>
  <si>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</si>
  <si>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</si>
  <si>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</si>
  <si>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</si>
  <si>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</si>
  <si>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</si>
  <si>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</si>
  <si>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</si>
  <si>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</si>
  <si>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</si>
  <si>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</si>
  <si>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</si>
  <si>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</si>
  <si>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</si>
  <si>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</si>
  <si>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</si>
  <si>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</si>
  <si>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</si>
  <si>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</si>
  <si>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</si>
  <si>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</si>
  <si>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</si>
  <si>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</si>
  <si>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</si>
  <si>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</si>
  <si>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</si>
  <si>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</si>
  <si>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</si>
  <si>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</si>
  <si>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</si>
  <si>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</si>
  <si>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</si>
  <si>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</si>
  <si>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</si>
  <si>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</si>
  <si>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</si>
  <si>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</si>
  <si>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</si>
  <si>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</si>
  <si>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</si>
  <si>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</si>
  <si>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</si>
  <si>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</si>
  <si>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</si>
  <si>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</si>
  <si>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</si>
  <si>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</si>
  <si>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</si>
  <si>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</si>
  <si>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</si>
  <si>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</si>
  <si>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</si>
  <si>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</si>
  <si>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</si>
  <si>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</si>
  <si>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</si>
  <si>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</si>
  <si>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</si>
  <si>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</si>
  <si>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</si>
  <si>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</si>
  <si>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</si>
  <si>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</si>
  <si>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</si>
  <si>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</si>
  <si>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</si>
  <si>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</si>
  <si>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</si>
  <si>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</si>
  <si>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</si>
  <si>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</si>
  <si>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</si>
  <si>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</si>
  <si>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</si>
  <si>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</si>
  <si>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</si>
  <si>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</si>
  <si>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</si>
  <si>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</si>
  <si>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</si>
  <si>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</si>
  <si>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</si>
  <si>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</si>
  <si>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</si>
  <si>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</si>
  <si>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</si>
  <si>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</si>
  <si>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</si>
  <si>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</si>
  <si>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</si>
  <si>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</si>
  <si>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</si>
  <si>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</si>
  <si>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</si>
  <si>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</si>
  <si>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</si>
  <si>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</si>
  <si>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</si>
  <si>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</si>
  <si>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</si>
  <si>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</si>
  <si>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</si>
  <si>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</si>
  <si>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</si>
  <si>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</si>
  <si>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</si>
  <si>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</si>
  <si>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</si>
  <si>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</si>
  <si>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</si>
  <si>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</si>
  <si>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</si>
  <si>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</si>
  <si>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</si>
  <si>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</si>
  <si>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</si>
  <si>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</si>
  <si>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</si>
  <si>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</si>
  <si>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</si>
  <si>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</si>
  <si>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</si>
  <si>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</si>
  <si>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</si>
  <si>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</si>
  <si>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</si>
  <si>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</si>
  <si>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</si>
  <si>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</si>
  <si>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</si>
  <si>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</si>
  <si>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</si>
  <si>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</si>
  <si>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</si>
  <si>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</si>
  <si>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</si>
  <si>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</si>
  <si>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</si>
  <si>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</si>
  <si>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</si>
  <si>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</si>
  <si>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</si>
  <si>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</si>
  <si>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</si>
  <si>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</si>
  <si>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</si>
  <si>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</si>
  <si>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</si>
  <si>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</si>
  <si>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</si>
  <si>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</si>
  <si>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</si>
  <si>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</si>
  <si>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</si>
  <si>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</si>
  <si>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</si>
  <si>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</si>
  <si>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</si>
  <si>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</si>
  <si>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</si>
  <si>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</si>
  <si>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</si>
  <si>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</si>
  <si>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</si>
  <si>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</si>
  <si>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</si>
  <si>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</si>
  <si>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</si>
  <si>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</si>
  <si>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</si>
  <si>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</si>
  <si>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</si>
  <si>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</si>
  <si>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</si>
  <si>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</si>
  <si>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</si>
  <si>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</si>
  <si>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</si>
  <si>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</si>
  <si>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</si>
  <si>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</si>
  <si>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</si>
  <si>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</si>
  <si>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</si>
  <si>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</si>
  <si>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</si>
  <si>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</si>
  <si>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</si>
  <si>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</si>
  <si>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</si>
  <si>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</si>
  <si>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</si>
  <si>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</si>
  <si>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</si>
  <si>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</si>
  <si>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</si>
  <si>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</si>
  <si>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</si>
  <si>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</si>
  <si>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</si>
  <si>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</si>
  <si>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</si>
  <si>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</si>
  <si>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</si>
  <si>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</si>
  <si>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</si>
  <si>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</si>
  <si>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</si>
  <si>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</si>
  <si>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</si>
  <si>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</si>
  <si>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</si>
  <si>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</si>
  <si>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</si>
  <si>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</si>
  <si>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</si>
  <si>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</si>
  <si>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</si>
  <si>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</si>
  <si>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</si>
  <si>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</si>
  <si>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</si>
  <si>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</si>
  <si>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</si>
  <si>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</si>
  <si>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</si>
  <si>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</si>
  <si>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</si>
  <si>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</si>
  <si>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</si>
  <si>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</si>
  <si>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</si>
  <si>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</si>
  <si>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</si>
  <si>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</si>
  <si>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</si>
  <si>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</si>
  <si>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</si>
  <si>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</si>
  <si>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</si>
  <si>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</si>
  <si>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</si>
  <si>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</si>
  <si>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</si>
  <si>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</si>
  <si>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</si>
  <si>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</si>
  <si>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</si>
  <si>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</si>
  <si>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</si>
  <si>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</si>
  <si>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</si>
  <si>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</si>
  <si>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</si>
  <si>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</si>
  <si>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</si>
  <si>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</si>
  <si>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</si>
  <si>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</si>
  <si>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</si>
  <si>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</si>
  <si>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</si>
  <si>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</si>
  <si>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</si>
  <si>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</si>
  <si>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</si>
  <si>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</si>
  <si>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</si>
  <si>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</si>
  <si>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</si>
  <si>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</si>
  <si>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</si>
  <si>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</si>
  <si>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</si>
  <si>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</si>
  <si>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</si>
  <si>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</si>
  <si>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</si>
  <si>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</si>
  <si>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</si>
  <si>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</si>
  <si>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</si>
  <si>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</si>
  <si>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</si>
  <si>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</si>
  <si>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</si>
  <si>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</si>
  <si>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</si>
  <si>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</si>
  <si>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</si>
  <si>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</si>
  <si>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</si>
  <si>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</si>
  <si>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</si>
  <si>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</si>
  <si>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</si>
  <si>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</si>
  <si>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</si>
  <si>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</si>
  <si>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</si>
  <si>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</si>
  <si>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</si>
  <si>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</si>
  <si>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</si>
  <si>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</si>
  <si>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</si>
  <si>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</si>
  <si>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</si>
  <si>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</si>
  <si>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</si>
  <si>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</si>
  <si>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</si>
  <si>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</si>
  <si>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</si>
  <si>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</si>
  <si>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</si>
  <si>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</si>
  <si>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</si>
  <si>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</si>
  <si>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</si>
  <si>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</si>
  <si>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</si>
  <si>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</si>
  <si>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</si>
  <si>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</si>
  <si>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</si>
  <si>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</si>
  <si>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</si>
  <si>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</si>
  <si>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</si>
  <si>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</si>
  <si>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</si>
  <si>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</si>
  <si>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</si>
  <si>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</si>
  <si>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</si>
  <si>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</si>
  <si>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</si>
  <si>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</si>
  <si>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</si>
  <si>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</si>
  <si>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</si>
  <si>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</si>
  <si>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</si>
  <si>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</si>
  <si>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</si>
  <si>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</si>
  <si>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</si>
  <si>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</si>
  <si>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</si>
  <si>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</si>
  <si>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</si>
  <si>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</si>
  <si>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</si>
  <si>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</si>
  <si>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</si>
  <si>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</si>
  <si>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</si>
  <si>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</si>
  <si>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</si>
  <si>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</si>
  <si>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</si>
  <si>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</si>
  <si>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</si>
  <si>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</si>
  <si>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</si>
  <si>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</si>
  <si>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</si>
  <si>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</si>
  <si>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</si>
  <si>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</si>
  <si>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</si>
  <si>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</si>
  <si>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</si>
  <si>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</si>
  <si>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</si>
  <si>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</si>
  <si>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</si>
  <si>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</si>
  <si>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</si>
  <si>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</si>
  <si>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</si>
  <si>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</si>
  <si>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</si>
  <si>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</si>
  <si>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</si>
  <si>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</si>
  <si>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</si>
  <si>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</si>
  <si>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</si>
  <si>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</si>
  <si>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</si>
  <si>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</si>
  <si>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</si>
  <si>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</si>
  <si>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</si>
  <si>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</si>
  <si>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</si>
  <si>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</si>
  <si>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</si>
  <si>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</si>
  <si>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</si>
  <si>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</si>
  <si>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</si>
  <si>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</si>
  <si>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</si>
  <si>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</si>
  <si>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</si>
  <si>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</si>
  <si>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</si>
  <si>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</si>
  <si>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</si>
  <si>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</si>
  <si>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</si>
  <si>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</si>
  <si>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</si>
  <si>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</si>
  <si>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</si>
  <si>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</si>
  <si>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</si>
  <si>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</si>
  <si>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</si>
  <si>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</si>
  <si>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</si>
  <si>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</si>
  <si>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</si>
  <si>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</si>
  <si>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</si>
  <si>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</si>
  <si>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</si>
  <si>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</si>
  <si>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</si>
  <si>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</si>
  <si>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</si>
  <si>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</si>
  <si>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</si>
  <si>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</si>
  <si>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</si>
  <si>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</si>
  <si>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</si>
  <si>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</si>
  <si>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</si>
  <si>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</si>
  <si>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</si>
  <si>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</si>
  <si>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</si>
  <si>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</si>
  <si>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</si>
  <si>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</si>
  <si>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</si>
  <si>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</si>
  <si>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</si>
  <si>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</si>
  <si>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</si>
  <si>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</si>
  <si>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</si>
  <si>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</si>
  <si>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</si>
  <si>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</si>
  <si>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</si>
  <si>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</si>
  <si>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</si>
  <si>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</si>
  <si>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</si>
  <si>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</si>
  <si>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</si>
  <si>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</si>
  <si>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</si>
  <si>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</si>
  <si>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</si>
  <si>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</si>
  <si>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</si>
  <si>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</si>
  <si>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</si>
  <si>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</si>
  <si>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</si>
  <si>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</si>
  <si>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</si>
  <si>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</si>
  <si>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</si>
  <si>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</si>
  <si>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</si>
  <si>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</si>
  <si>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</si>
  <si>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</si>
  <si>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</si>
  <si>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</si>
  <si>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</si>
  <si>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</si>
  <si>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</si>
  <si>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</si>
  <si>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</si>
  <si>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</si>
  <si>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</si>
  <si>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</si>
  <si>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</si>
  <si>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</si>
  <si>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</si>
  <si>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</si>
  <si>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</si>
  <si>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</si>
  <si>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</si>
  <si>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</si>
  <si>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</si>
  <si>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</si>
  <si>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</si>
  <si>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</si>
  <si>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</si>
  <si>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</si>
  <si>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</si>
  <si>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</si>
  <si>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</si>
  <si>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</si>
  <si>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</si>
  <si>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</si>
  <si>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</si>
  <si>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</si>
  <si>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</si>
  <si>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</si>
  <si>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</si>
  <si>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</si>
  <si>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</si>
  <si>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</si>
  <si>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</si>
  <si>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</si>
  <si>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</si>
  <si>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</si>
  <si>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</si>
  <si>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</si>
  <si>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</si>
  <si>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</si>
  <si>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</si>
  <si>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</si>
  <si>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</si>
  <si>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</si>
  <si>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</si>
  <si>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</si>
  <si>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</si>
  <si>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</si>
  <si>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</si>
  <si>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</si>
  <si>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</si>
  <si>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</si>
  <si>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</si>
  <si>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</si>
  <si>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</si>
  <si>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</si>
  <si>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</si>
  <si>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</si>
  <si>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</si>
  <si>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</si>
  <si>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</si>
  <si>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</si>
  <si>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</si>
  <si>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</si>
  <si>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</si>
  <si>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</si>
  <si>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</si>
  <si>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</si>
  <si>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</si>
  <si>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</si>
  <si>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</si>
  <si>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</si>
  <si>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</si>
  <si>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</si>
  <si>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</si>
  <si>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</si>
  <si>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</si>
  <si>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</si>
  <si>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</si>
  <si>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</si>
  <si>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</si>
  <si>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</si>
  <si>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</si>
  <si>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</si>
  <si>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</si>
  <si>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</si>
  <si>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</si>
  <si>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</si>
  <si>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</si>
  <si>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</si>
  <si>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</si>
  <si>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</si>
  <si>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</si>
  <si>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</si>
  <si>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</si>
  <si>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</si>
  <si>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</si>
  <si>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</si>
  <si>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</si>
  <si>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</si>
  <si>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</si>
  <si>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</si>
  <si>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</si>
  <si>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</si>
  <si>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</si>
  <si>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</si>
  <si>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</si>
  <si>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</si>
  <si>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</si>
  <si>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</si>
  <si>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</si>
  <si>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</si>
  <si>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</si>
  <si>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</si>
  <si>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</si>
  <si>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</si>
  <si>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</si>
  <si>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</si>
  <si>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</si>
  <si>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</si>
  <si>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</si>
  <si>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</si>
  <si>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</si>
  <si>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</si>
  <si>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</si>
  <si>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</si>
  <si>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</si>
  <si>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</si>
  <si>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</si>
  <si>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</si>
  <si>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</si>
  <si>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</si>
  <si>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</si>
  <si>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</si>
  <si>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</si>
  <si>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</si>
  <si>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</si>
  <si>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</si>
  <si>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</si>
  <si>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</si>
  <si>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</si>
  <si>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</si>
  <si>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</si>
  <si>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</si>
  <si>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</si>
  <si>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</si>
  <si>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</si>
  <si>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</si>
  <si>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</si>
  <si>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</si>
  <si>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</si>
  <si>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</si>
  <si>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</si>
  <si>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</si>
  <si>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</si>
  <si>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</si>
  <si>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</si>
  <si>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</si>
  <si>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</si>
  <si>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</si>
  <si>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</si>
  <si>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</si>
  <si>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</si>
  <si>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</si>
  <si>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</si>
  <si>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</si>
  <si>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</si>
  <si>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</si>
  <si>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</si>
  <si>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</si>
  <si>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</si>
  <si>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</si>
  <si>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</si>
  <si>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</si>
  <si>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</si>
  <si>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</si>
  <si>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</si>
  <si>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</si>
  <si>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</si>
  <si>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</si>
  <si>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</si>
  <si>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</si>
  <si>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</si>
  <si>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</si>
  <si>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</si>
  <si>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</si>
  <si>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</si>
  <si>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</si>
  <si>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</si>
  <si>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</si>
  <si>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</si>
  <si>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</si>
  <si>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</si>
  <si>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</si>
  <si>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</si>
  <si>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</si>
  <si>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</si>
  <si>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</si>
  <si>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</si>
  <si>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</si>
  <si>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</si>
  <si>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</si>
  <si>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</si>
  <si>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</si>
  <si>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</si>
  <si>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</si>
  <si>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</si>
  <si>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</si>
  <si>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</si>
  <si>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</si>
  <si>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</si>
  <si>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</si>
  <si>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</si>
  <si>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</si>
  <si>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</si>
  <si>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</si>
  <si>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</si>
  <si>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</si>
  <si>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</si>
  <si>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</si>
  <si>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</si>
  <si>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</si>
  <si>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</si>
  <si>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</si>
  <si>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</si>
  <si>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</si>
  <si>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</si>
  <si>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</si>
  <si>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</si>
  <si>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</si>
  <si>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</si>
  <si>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</si>
  <si>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</si>
  <si>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</si>
  <si>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</si>
  <si>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</si>
  <si>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</si>
  <si>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</si>
  <si>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</si>
  <si>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</si>
  <si>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</si>
  <si>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</si>
  <si>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</si>
  <si>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</si>
  <si>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</si>
  <si>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</si>
  <si>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</si>
  <si>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</si>
  <si>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</si>
  <si>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</si>
  <si>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</si>
  <si>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</si>
  <si>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</si>
  <si>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</si>
  <si>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</si>
  <si>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</si>
  <si>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</si>
  <si>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</si>
  <si>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</si>
  <si>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</si>
  <si>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</si>
  <si>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</si>
  <si>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</si>
  <si>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</si>
  <si>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</si>
  <si>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</si>
  <si>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</si>
  <si>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</si>
  <si>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</si>
  <si>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</si>
  <si>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</si>
  <si>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</si>
  <si>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</si>
  <si>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</si>
  <si>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</si>
  <si>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</si>
  <si>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</si>
  <si>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</si>
  <si>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</si>
  <si>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</si>
  <si>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</si>
  <si>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</si>
  <si>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</si>
  <si>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</si>
  <si>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</si>
  <si>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</si>
  <si>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</si>
  <si>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</si>
  <si>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</si>
  <si>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</si>
  <si>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</si>
  <si>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</si>
  <si>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</si>
  <si>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</si>
  <si>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</si>
  <si>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</si>
  <si>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</si>
  <si>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</si>
  <si>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</si>
  <si>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</si>
  <si>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</si>
  <si>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</si>
  <si>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</si>
  <si>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</si>
  <si>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</si>
  <si>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</si>
  <si>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</si>
  <si>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</si>
  <si>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</si>
  <si>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</si>
  <si>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</si>
  <si>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</si>
  <si>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</si>
  <si>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</si>
  <si>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</si>
  <si>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</si>
  <si>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</si>
  <si>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</si>
  <si>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</si>
  <si>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</si>
  <si>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</si>
  <si>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</si>
  <si>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</si>
  <si>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</si>
  <si>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</si>
  <si>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</si>
  <si>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</si>
  <si>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</si>
  <si>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</si>
  <si>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</si>
  <si>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</si>
  <si>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</si>
  <si>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</si>
  <si>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</si>
  <si>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</si>
  <si>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</si>
  <si>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</si>
  <si>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</si>
  <si>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</si>
  <si>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</si>
  <si>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</si>
  <si>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</si>
  <si>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</si>
  <si>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</si>
  <si>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</si>
  <si>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</si>
  <si>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</si>
  <si>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</si>
  <si>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</si>
  <si>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</si>
  <si>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</si>
  <si>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</si>
  <si>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</si>
  <si>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</si>
  <si>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</si>
  <si>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</si>
  <si>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</si>
  <si>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</si>
  <si>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</si>
  <si>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</si>
  <si>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</si>
  <si>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</si>
  <si>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</si>
  <si>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</si>
  <si>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</si>
  <si>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</si>
  <si>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</si>
  <si>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</si>
  <si>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</si>
  <si>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</si>
  <si>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</si>
  <si>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</si>
  <si>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</si>
  <si>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</si>
  <si>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</si>
  <si>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</si>
  <si>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</si>
  <si>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</si>
  <si>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</si>
  <si>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</si>
  <si>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</si>
  <si>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</si>
  <si>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</si>
  <si>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</si>
  <si>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</si>
  <si>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</si>
  <si>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</si>
  <si>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</si>
  <si>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</si>
  <si>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</si>
  <si>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</si>
  <si>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</si>
  <si>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</si>
  <si>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</si>
  <si>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</si>
  <si>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</si>
  <si>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</si>
  <si>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</si>
  <si>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</si>
  <si>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</si>
  <si>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</si>
  <si>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</si>
  <si>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</si>
  <si>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</si>
  <si>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</si>
  <si>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</si>
  <si>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</si>
  <si>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</si>
  <si>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</si>
  <si>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</si>
  <si>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</si>
  <si>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</si>
  <si>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</si>
  <si>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</si>
  <si>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</si>
  <si>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</si>
  <si>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</si>
  <si>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</si>
  <si>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</si>
  <si>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</si>
  <si>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</si>
  <si>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</si>
  <si>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</si>
  <si>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</si>
  <si>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</si>
  <si>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</si>
  <si>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</si>
  <si>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</si>
  <si>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</si>
  <si>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</si>
  <si>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</si>
  <si>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</si>
  <si>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</si>
  <si>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</si>
  <si>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</si>
  <si>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</si>
  <si>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</si>
  <si>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</si>
  <si>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</si>
  <si>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</si>
  <si>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</si>
  <si>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</si>
  <si>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</si>
  <si>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</si>
  <si>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</si>
  <si>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</si>
  <si>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</si>
  <si>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</si>
  <si>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</si>
  <si>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</si>
  <si>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</si>
  <si>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</si>
  <si>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</si>
  <si>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</si>
  <si>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</si>
  <si>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</si>
  <si>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</si>
  <si>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</si>
  <si>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</si>
  <si>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</si>
  <si>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</si>
  <si>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</si>
  <si>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</si>
  <si>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</si>
  <si>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</si>
  <si>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</si>
  <si>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</si>
  <si>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</si>
  <si>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</si>
  <si>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</si>
  <si>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</si>
  <si>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</si>
  <si>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</si>
  <si>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</si>
  <si>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</si>
  <si>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</si>
  <si>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</si>
  <si>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</si>
  <si>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</si>
  <si>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</si>
  <si>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</si>
  <si>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</si>
  <si>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</si>
  <si>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</si>
  <si>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</si>
  <si>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</si>
  <si>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</si>
  <si>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</si>
  <si>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</si>
  <si>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</si>
  <si>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</si>
  <si>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</si>
  <si>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</si>
  <si>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</si>
  <si>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</si>
  <si>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</si>
  <si>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</si>
  <si>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</si>
  <si>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</si>
  <si>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</si>
  <si>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</si>
  <si>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</si>
  <si>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</si>
  <si>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</si>
  <si>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</si>
  <si>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</si>
  <si>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</si>
  <si>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</si>
  <si>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</si>
  <si>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</si>
  <si>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</si>
  <si>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</si>
  <si>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</si>
  <si>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</si>
  <si>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</si>
  <si>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</si>
  <si>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</si>
  <si>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</si>
  <si>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</si>
  <si>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</si>
  <si>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</si>
  <si>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</si>
  <si>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</si>
  <si>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</si>
  <si>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</si>
  <si>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</si>
  <si>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</si>
  <si>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</si>
  <si>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</si>
  <si>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</si>
  <si>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</si>
  <si>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</si>
  <si>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</si>
  <si>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</si>
  <si>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</si>
  <si>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</si>
  <si>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</si>
  <si>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</si>
  <si>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</si>
  <si>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</si>
  <si>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</si>
  <si>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</si>
  <si>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</si>
  <si>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</si>
  <si>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</si>
  <si>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</si>
  <si>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</si>
  <si>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</si>
  <si>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</si>
  <si>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</si>
  <si>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</si>
  <si>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</si>
  <si>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</si>
  <si>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</si>
  <si>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</si>
  <si>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</si>
  <si>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</si>
  <si>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</si>
  <si>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</si>
  <si>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</si>
  <si>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</si>
  <si>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</si>
  <si>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</si>
  <si>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</si>
  <si>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</si>
  <si>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</si>
  <si>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</si>
  <si>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</si>
  <si>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</si>
  <si>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</si>
  <si>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</si>
  <si>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</si>
  <si>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</si>
  <si>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</si>
  <si>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</si>
  <si>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</si>
  <si>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</si>
  <si>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</si>
  <si>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</si>
  <si>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</si>
  <si>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</si>
  <si>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</si>
  <si>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</si>
  <si>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</si>
  <si>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</si>
  <si>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</si>
  <si>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</si>
  <si>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</si>
  <si>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</si>
  <si>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</si>
  <si>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</si>
  <si>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</si>
  <si>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</si>
  <si>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</si>
  <si>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</si>
  <si>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</si>
  <si>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</si>
  <si>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</si>
  <si>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</si>
  <si>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</si>
  <si>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</si>
  <si>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</si>
  <si>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</si>
  <si>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</si>
  <si>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</si>
  <si>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</si>
  <si>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</si>
  <si>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</si>
  <si>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</si>
  <si>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</si>
  <si>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</si>
  <si>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</si>
  <si>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</si>
  <si>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</si>
  <si>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</si>
  <si>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</si>
  <si>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</si>
  <si>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</si>
  <si>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</si>
  <si>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</si>
  <si>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</si>
  <si>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</si>
  <si>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</si>
  <si>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</si>
  <si>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</si>
  <si>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</si>
  <si>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</si>
  <si>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</si>
  <si>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</si>
  <si>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</si>
  <si>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</si>
  <si>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</si>
  <si>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</si>
  <si>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</si>
  <si>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</si>
  <si>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</si>
  <si>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</si>
  <si>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</si>
  <si>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</si>
  <si>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</si>
  <si>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</si>
  <si>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</si>
  <si>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</si>
  <si>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</si>
  <si>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</si>
  <si>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</si>
  <si>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</si>
  <si>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</si>
  <si>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</si>
  <si>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</si>
  <si>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</si>
  <si>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</si>
  <si>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</si>
  <si>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</si>
  <si>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</si>
  <si>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</si>
  <si>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</si>
  <si>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</si>
  <si>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</si>
  <si>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</si>
  <si>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</si>
  <si>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</si>
  <si>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</si>
  <si>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</si>
  <si>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</si>
  <si>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</si>
  <si>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</si>
  <si>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</si>
  <si>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</si>
  <si>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</si>
  <si>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</si>
  <si>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</si>
  <si>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</si>
  <si>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</si>
  <si>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</si>
  <si>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</si>
  <si>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</si>
  <si>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</si>
  <si>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</si>
  <si>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</si>
  <si>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</si>
  <si>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</si>
  <si>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</si>
  <si>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</si>
  <si>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</si>
  <si>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</si>
  <si>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</si>
  <si>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</si>
  <si>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</si>
  <si>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</si>
  <si>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</si>
  <si>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</si>
  <si>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</si>
  <si>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</si>
  <si>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</si>
  <si>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</si>
  <si>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</si>
  <si>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</si>
  <si>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</si>
  <si>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</si>
  <si>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</si>
  <si>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</si>
  <si>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</si>
  <si>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</si>
  <si>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</si>
  <si>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</si>
  <si>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</si>
  <si>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</si>
  <si>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</si>
  <si>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</si>
  <si>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</si>
  <si>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</si>
  <si>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</si>
  <si>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</si>
  <si>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</si>
  <si>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</si>
  <si>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</si>
  <si>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</si>
  <si>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</si>
  <si>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</si>
  <si>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</si>
  <si>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</si>
  <si>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</si>
  <si>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</si>
  <si>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</si>
  <si>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</si>
  <si>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</si>
  <si>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</si>
  <si>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</si>
  <si>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</si>
  <si>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</si>
  <si>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</si>
  <si>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</si>
  <si>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</si>
  <si>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</si>
  <si>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</si>
  <si>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</si>
  <si>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</si>
  <si>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</si>
  <si>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</si>
  <si>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</si>
  <si>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</si>
  <si>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</si>
  <si>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</si>
  <si>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</si>
  <si>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</si>
  <si>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</si>
  <si>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</si>
  <si>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</si>
  <si>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</si>
  <si>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</si>
  <si>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</si>
  <si>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</si>
  <si>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</si>
  <si>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</si>
  <si>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</si>
  <si>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</si>
  <si>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</si>
  <si>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</si>
  <si>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</si>
  <si>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</si>
  <si>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</si>
  <si>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</si>
  <si>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</si>
  <si>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</si>
  <si>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</si>
  <si>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</si>
  <si>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</si>
  <si>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</si>
  <si>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</si>
  <si>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</si>
  <si>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</si>
  <si>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</si>
  <si>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</si>
  <si>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</si>
  <si>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</si>
  <si>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</si>
  <si>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</si>
  <si>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</si>
  <si>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</si>
  <si>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</si>
  <si>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</si>
  <si>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</si>
  <si>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</si>
  <si>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</si>
  <si>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</si>
  <si>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</si>
  <si>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</si>
  <si>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</si>
  <si>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</si>
  <si>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</si>
  <si>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</si>
  <si>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</si>
  <si>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</si>
  <si>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</si>
  <si>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</si>
  <si>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</si>
  <si>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</si>
  <si>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</si>
  <si>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</si>
  <si>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</si>
  <si>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</si>
  <si>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</si>
  <si>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</si>
  <si>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</si>
  <si>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</si>
  <si>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</si>
  <si>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</si>
  <si>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</si>
  <si>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</si>
  <si>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</si>
  <si>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</si>
  <si>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</si>
  <si>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</si>
  <si>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</si>
  <si>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</si>
  <si>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</si>
  <si>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</si>
  <si>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</si>
  <si>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</si>
  <si>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</si>
  <si>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</si>
  <si>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</si>
  <si>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</si>
  <si>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</si>
  <si>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</si>
  <si>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</si>
  <si>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</si>
  <si>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</si>
  <si>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</si>
  <si>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</si>
  <si>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</si>
  <si>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</si>
  <si>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</si>
  <si>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</si>
  <si>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</si>
  <si>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</si>
  <si>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</si>
  <si>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</si>
  <si>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</si>
  <si>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</si>
  <si>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</si>
  <si>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</si>
  <si>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</si>
  <si>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</si>
  <si>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</si>
  <si>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</si>
  <si>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</si>
  <si>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</si>
  <si>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</si>
  <si>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</si>
  <si>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</si>
  <si>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</si>
  <si>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</si>
  <si>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</si>
  <si>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</si>
  <si>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</si>
  <si>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</si>
  <si>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</si>
  <si>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</si>
  <si>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</si>
  <si>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</si>
  <si>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</si>
  <si>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</si>
  <si>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</si>
  <si>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</si>
  <si>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</si>
  <si>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</si>
  <si>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</si>
  <si>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</si>
  <si>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</si>
  <si>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</si>
  <si>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</si>
  <si>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</si>
  <si>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</si>
  <si>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</si>
  <si>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</si>
  <si>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</si>
  <si>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</si>
  <si>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</si>
  <si>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</si>
  <si>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</si>
  <si>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</si>
  <si>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</si>
  <si>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</si>
  <si>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</si>
  <si>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</si>
  <si>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</si>
  <si>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</si>
  <si>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</si>
  <si>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</si>
  <si>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</si>
  <si>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</si>
  <si>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</si>
  <si>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</si>
  <si>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</si>
  <si>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</si>
  <si>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</si>
  <si>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</si>
  <si>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</si>
  <si>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</si>
  <si>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</si>
  <si>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</si>
  <si>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</si>
  <si>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</si>
  <si>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</si>
  <si>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</si>
  <si>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</si>
  <si>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</si>
  <si>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</si>
  <si>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</si>
  <si>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</si>
  <si>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</si>
  <si>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</si>
  <si>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</si>
  <si>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</si>
  <si>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</si>
  <si>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</si>
  <si>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</si>
  <si>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</si>
  <si>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</si>
  <si>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</si>
  <si>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</si>
  <si>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</si>
  <si>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</si>
  <si>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</si>
  <si>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</si>
  <si>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</si>
  <si>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</si>
  <si>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</si>
  <si>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</si>
  <si>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</si>
  <si>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</si>
  <si>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</si>
  <si>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</si>
  <si>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</si>
  <si>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</si>
  <si>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</si>
  <si>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</si>
  <si>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</si>
  <si>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</si>
  <si>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</si>
  <si>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</si>
  <si>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</si>
  <si>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</si>
  <si>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</si>
  <si>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</si>
  <si>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</si>
  <si>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</si>
  <si>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</si>
  <si>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</si>
  <si>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</si>
  <si>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</si>
  <si>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</si>
  <si>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</si>
  <si>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</si>
  <si>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</si>
  <si>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</si>
  <si>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</si>
  <si>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</si>
  <si>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</si>
  <si>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</si>
  <si>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</si>
  <si>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</si>
  <si>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</si>
  <si>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</si>
  <si>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</si>
  <si>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</si>
  <si>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</si>
  <si>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</si>
  <si>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</si>
  <si>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</si>
  <si>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</si>
  <si>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</si>
  <si>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</si>
  <si>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</si>
  <si>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</si>
  <si>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</si>
  <si>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</si>
  <si>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</si>
  <si>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</si>
  <si>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</si>
  <si>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</si>
  <si>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</si>
  <si>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</si>
  <si>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</si>
  <si>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</si>
  <si>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</si>
  <si>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</si>
  <si>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</si>
  <si>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</si>
  <si>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</si>
  <si>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</si>
  <si>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</si>
  <si>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</si>
  <si>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</si>
  <si>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</si>
  <si>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</si>
  <si>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</si>
  <si>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</si>
  <si>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</si>
  <si>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</si>
  <si>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</si>
  <si>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</si>
  <si>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</si>
  <si>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</si>
  <si>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</si>
  <si>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</si>
  <si>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</si>
  <si>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</si>
  <si>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</si>
  <si>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</si>
  <si>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</si>
  <si>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</si>
  <si>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</si>
  <si>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</si>
  <si>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</si>
  <si>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</si>
  <si>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</si>
  <si>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</si>
  <si>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</si>
  <si>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</si>
  <si>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</si>
  <si>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</si>
  <si>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</si>
  <si>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</si>
  <si>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</si>
  <si>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</si>
  <si>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</si>
  <si>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</si>
  <si>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</si>
  <si>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</si>
  <si>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</si>
  <si>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</si>
  <si>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</si>
  <si>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</si>
  <si>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</si>
  <si>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</si>
  <si>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</si>
  <si>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</si>
  <si>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</si>
  <si>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</si>
  <si>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</si>
  <si>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</si>
  <si>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</si>
  <si>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</si>
  <si>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</si>
  <si>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</si>
  <si>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</si>
  <si>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</si>
  <si>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</si>
  <si>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</si>
  <si>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</si>
  <si>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</si>
  <si>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</si>
  <si>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</si>
  <si>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</si>
  <si>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</si>
  <si>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</si>
  <si>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</si>
  <si>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</si>
  <si>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</si>
  <si>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</si>
  <si>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</si>
  <si>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</si>
  <si>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</si>
  <si>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</si>
  <si>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</si>
  <si>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</si>
  <si>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</si>
  <si>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</si>
  <si>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</si>
  <si>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</si>
  <si>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</si>
  <si>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</si>
  <si>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</si>
  <si>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</si>
  <si>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</si>
  <si>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</si>
  <si>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</si>
  <si>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</si>
  <si>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</si>
  <si>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</si>
  <si>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</si>
  <si>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</si>
  <si>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</si>
  <si>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</si>
  <si>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</si>
  <si>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</si>
  <si>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</si>
  <si>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</si>
  <si>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</si>
  <si>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</si>
  <si>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</si>
  <si>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</si>
  <si>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</si>
  <si>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</si>
  <si>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</si>
  <si>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</si>
  <si>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</si>
  <si>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</si>
  <si>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</si>
  <si>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</si>
  <si>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</si>
  <si>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</si>
  <si>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</si>
  <si>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</si>
  <si>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</si>
  <si>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</si>
  <si>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</si>
  <si>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</si>
  <si>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</si>
  <si>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</si>
  <si>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</si>
  <si>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</si>
  <si>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</si>
  <si>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</si>
  <si>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</si>
  <si>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</si>
  <si>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</si>
  <si>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</si>
  <si>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</si>
  <si>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</si>
  <si>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</si>
  <si>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</si>
  <si>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</si>
  <si>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</si>
  <si>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</si>
  <si>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</si>
  <si>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</si>
  <si>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</si>
  <si>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</si>
  <si>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</si>
  <si>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</si>
  <si>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</si>
  <si>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</si>
  <si>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</si>
  <si>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</si>
  <si>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</si>
  <si>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</si>
  <si>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</si>
  <si>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</si>
  <si>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</si>
  <si>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</si>
  <si>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</si>
  <si>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</si>
  <si>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</si>
  <si>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</si>
  <si>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</si>
  <si>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</si>
  <si>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</si>
  <si>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</si>
  <si>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</si>
  <si>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</si>
  <si>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</si>
  <si>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</si>
  <si>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</si>
  <si>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</si>
  <si>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</si>
  <si>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</si>
  <si>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</si>
  <si>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</si>
  <si>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</si>
  <si>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</si>
  <si>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</si>
  <si>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</si>
  <si>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</si>
  <si>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</si>
  <si>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</si>
  <si>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</si>
  <si>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</si>
  <si>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</si>
  <si>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</si>
  <si>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</si>
  <si>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</si>
  <si>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</si>
  <si>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</si>
  <si>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</si>
  <si>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</si>
  <si>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</si>
  <si>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</si>
  <si>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</si>
  <si>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</si>
  <si>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</si>
  <si>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</si>
  <si>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</si>
  <si>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</si>
  <si>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</si>
  <si>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</si>
  <si>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</si>
  <si>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</si>
  <si>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</si>
  <si>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</si>
  <si>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</si>
  <si>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</si>
  <si>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</si>
  <si>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</si>
  <si>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</si>
  <si>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</si>
  <si>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</si>
  <si>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</si>
  <si>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</si>
  <si>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</si>
  <si>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</si>
  <si>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</si>
  <si>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</si>
  <si>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</si>
  <si>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</si>
  <si>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</si>
  <si>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</si>
  <si>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</si>
  <si>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</si>
  <si>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</si>
  <si>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</si>
  <si>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</si>
  <si>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</si>
  <si>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</si>
  <si>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</si>
  <si>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</si>
  <si>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</si>
  <si>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</si>
  <si>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</si>
  <si>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</si>
  <si>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</si>
  <si>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</si>
  <si>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</si>
  <si>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</si>
  <si>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</si>
  <si>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</si>
  <si>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</si>
  <si>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</si>
  <si>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</si>
  <si>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</si>
  <si>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</si>
  <si>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</si>
  <si>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</si>
  <si>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</si>
  <si>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</si>
  <si>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</si>
  <si>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</si>
  <si>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</si>
  <si>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</si>
  <si>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</si>
  <si>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</si>
  <si>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</si>
  <si>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</si>
  <si>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</si>
  <si>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</si>
  <si>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</si>
  <si>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</si>
  <si>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</si>
  <si>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</si>
  <si>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</si>
  <si>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</si>
  <si>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</si>
  <si>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</si>
  <si>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</si>
  <si>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</si>
  <si>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</si>
  <si>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</si>
  <si>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</si>
  <si>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</si>
  <si>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</si>
  <si>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</si>
  <si>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</si>
  <si>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</si>
  <si>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</si>
  <si>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</si>
  <si>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</si>
  <si>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</si>
  <si>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</si>
  <si>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</si>
  <si>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</si>
  <si>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</si>
  <si>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</si>
  <si>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</si>
  <si>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</si>
  <si>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</si>
  <si>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</si>
  <si>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</si>
  <si>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</si>
  <si>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</si>
  <si>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</si>
  <si>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</si>
  <si>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</si>
  <si>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</si>
  <si>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</si>
  <si>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</si>
  <si>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</si>
  <si>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</si>
  <si>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</si>
  <si>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</si>
  <si>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</si>
  <si>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</si>
  <si>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</si>
  <si>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</si>
  <si>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</si>
  <si>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</si>
  <si>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</si>
  <si>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</si>
  <si>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</si>
  <si>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</si>
  <si>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</si>
  <si>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</si>
  <si>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</si>
  <si>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</si>
  <si>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</si>
  <si>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</si>
  <si>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</si>
  <si>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</si>
  <si>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</si>
  <si>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</si>
  <si>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</si>
  <si>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</si>
  <si>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</si>
  <si>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</si>
  <si>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</si>
  <si>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</si>
  <si>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</si>
  <si>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</si>
  <si>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</si>
  <si>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</si>
  <si>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</si>
  <si>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</si>
  <si>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</si>
  <si>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</si>
  <si>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</si>
  <si>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</si>
  <si>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</si>
  <si>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</si>
  <si>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</si>
  <si>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</si>
  <si>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</si>
  <si>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</si>
  <si>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</si>
  <si>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</si>
  <si>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</si>
  <si>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</si>
  <si>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</si>
  <si>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</si>
  <si>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</si>
  <si>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</si>
  <si>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</si>
  <si>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</si>
  <si>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</si>
  <si>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</si>
  <si>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</si>
  <si>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</si>
  <si>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</si>
  <si>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</si>
  <si>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</si>
  <si>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</si>
  <si>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</si>
  <si>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</si>
  <si>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</si>
  <si>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</si>
  <si>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</si>
  <si>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</si>
  <si>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</si>
  <si>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</si>
  <si>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</si>
  <si>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</si>
  <si>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</si>
  <si>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</si>
  <si>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</si>
  <si>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</si>
  <si>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</si>
  <si>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</si>
  <si>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</si>
  <si>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</si>
  <si>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</si>
  <si>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</si>
  <si>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</si>
  <si>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</si>
  <si>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</si>
  <si>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</si>
  <si>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</si>
  <si>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</si>
  <si>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</si>
  <si>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</si>
  <si>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</si>
  <si>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</si>
  <si>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</si>
  <si>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</si>
  <si>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</si>
  <si>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</si>
  <si>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</si>
  <si>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</si>
  <si>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</si>
  <si>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</si>
  <si>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</si>
  <si>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</si>
  <si>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</si>
  <si>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</si>
  <si>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</si>
  <si>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</si>
  <si>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</si>
  <si>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</si>
  <si>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</si>
  <si>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</si>
  <si>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</si>
  <si>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</si>
  <si>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</si>
  <si>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</si>
  <si>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</si>
  <si>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</si>
  <si>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</si>
  <si>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</si>
  <si>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</si>
  <si>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</si>
  <si>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</si>
  <si>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</si>
  <si>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</si>
  <si>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</si>
  <si>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</si>
  <si>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</si>
  <si>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</si>
  <si>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</si>
  <si>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</si>
  <si>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</si>
  <si>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</si>
  <si>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</si>
  <si>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</si>
  <si>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</si>
  <si>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</si>
  <si>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</si>
  <si>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</si>
  <si>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</si>
  <si>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</si>
  <si>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</si>
  <si>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</si>
  <si>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</si>
  <si>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</si>
  <si>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</si>
  <si>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</si>
  <si>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</si>
  <si>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</si>
  <si>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</si>
  <si>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</si>
  <si>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</si>
  <si>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</si>
  <si>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</si>
  <si>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</si>
  <si>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</si>
  <si>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</si>
  <si>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</si>
  <si>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</si>
  <si>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</si>
  <si>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</si>
  <si>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</si>
  <si>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</si>
  <si>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</si>
  <si>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</si>
  <si>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</si>
  <si>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</si>
  <si>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</si>
  <si>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</si>
  <si>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</si>
  <si>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</si>
  <si>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</si>
  <si>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</si>
  <si>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</si>
  <si>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</si>
  <si>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</si>
  <si>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</si>
  <si>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</si>
  <si>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</si>
  <si>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</si>
  <si>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</si>
  <si>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</si>
  <si>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</si>
  <si>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</si>
  <si>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</si>
  <si>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</si>
  <si>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</si>
  <si>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</si>
  <si>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</si>
  <si>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</si>
  <si>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</si>
  <si>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</si>
  <si>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</si>
  <si>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</si>
  <si>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</si>
  <si>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</si>
  <si>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</si>
  <si>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</si>
  <si>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</si>
  <si>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</si>
  <si>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</si>
  <si>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</si>
  <si>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</si>
  <si>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</si>
  <si>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</si>
  <si>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</si>
  <si>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</si>
  <si>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</si>
  <si>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</si>
  <si>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</si>
  <si>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</si>
  <si>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</si>
  <si>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</si>
  <si>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</si>
  <si>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</si>
  <si>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</si>
  <si>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</si>
  <si>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</si>
  <si>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</si>
  <si>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</si>
  <si>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</si>
  <si>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</si>
  <si>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</si>
  <si>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</si>
  <si>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</si>
  <si>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</si>
  <si>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</si>
  <si>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</si>
  <si>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</si>
  <si>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</si>
  <si>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</si>
  <si>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</si>
  <si>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</si>
  <si>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</si>
  <si>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</si>
  <si>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</si>
  <si>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</si>
  <si>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</si>
  <si>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</si>
  <si>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</si>
  <si>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</si>
  <si>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</si>
  <si>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</si>
  <si>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</si>
  <si>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</si>
  <si>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</si>
  <si>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</si>
  <si>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</si>
  <si>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</si>
  <si>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</si>
  <si>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</si>
  <si>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</si>
  <si>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</si>
  <si>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</si>
  <si>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</si>
  <si>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</si>
  <si>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</si>
  <si>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</si>
  <si>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</si>
  <si>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</si>
  <si>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</si>
  <si>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</si>
  <si>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</si>
  <si>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</si>
  <si>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</si>
  <si>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</si>
  <si>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</si>
  <si>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</si>
  <si>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</si>
  <si>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</si>
  <si>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</si>
  <si>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</si>
  <si>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</si>
  <si>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</si>
  <si>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</si>
  <si>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</si>
  <si>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</si>
  <si>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</si>
  <si>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</si>
  <si>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</si>
  <si>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</si>
  <si>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</si>
  <si>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</si>
  <si>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</si>
  <si>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</si>
  <si>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</si>
  <si>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</si>
  <si>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</si>
  <si>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</si>
  <si>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</si>
  <si>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</si>
  <si>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</si>
  <si>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</si>
  <si>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</si>
  <si>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</si>
  <si>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</si>
  <si>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</si>
  <si>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</si>
  <si>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</si>
  <si>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</si>
  <si>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</si>
  <si>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</si>
  <si>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</si>
  <si>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</si>
  <si>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</si>
  <si>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</si>
  <si>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</si>
  <si>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</si>
  <si>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</si>
  <si>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</si>
  <si>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</si>
  <si>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</si>
  <si>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</si>
  <si>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</si>
  <si>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</si>
  <si>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</si>
  <si>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</si>
  <si>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</si>
  <si>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</si>
  <si>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</si>
  <si>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</si>
  <si>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</si>
  <si>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</si>
  <si>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</si>
  <si>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</si>
  <si>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</si>
  <si>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</si>
  <si>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</si>
  <si>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</si>
  <si>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</si>
  <si>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</si>
  <si>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</si>
  <si>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</si>
  <si>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</si>
  <si>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</si>
  <si>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</si>
  <si>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</si>
  <si>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</si>
  <si>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</si>
  <si>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</si>
  <si>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</si>
  <si>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</si>
  <si>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</si>
  <si>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</si>
  <si>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</si>
  <si>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</si>
  <si>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</si>
  <si>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</si>
  <si>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</si>
  <si>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</si>
  <si>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</si>
  <si>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</si>
  <si>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</si>
  <si>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</si>
  <si>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</si>
  <si>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</si>
  <si>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</si>
  <si>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</si>
  <si>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</si>
  <si>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</si>
  <si>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</si>
  <si>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</si>
  <si>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</si>
  <si>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</si>
  <si>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</si>
  <si>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</si>
  <si>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</si>
  <si>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</si>
  <si>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</si>
  <si>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</si>
  <si>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</si>
  <si>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</si>
  <si>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</si>
  <si>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</si>
  <si>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</si>
  <si>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</si>
  <si>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</si>
  <si>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</si>
  <si>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</si>
  <si>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</si>
  <si>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</si>
  <si>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</si>
  <si>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</si>
  <si>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</si>
  <si>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</si>
  <si>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</si>
  <si>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</si>
  <si>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</si>
  <si>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</si>
  <si>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</si>
  <si>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</si>
  <si>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</si>
  <si>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</si>
  <si>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</si>
  <si>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</si>
  <si>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</si>
  <si>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</si>
  <si>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</si>
  <si>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</si>
  <si>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</si>
  <si>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</si>
  <si>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</si>
  <si>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</si>
  <si>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</si>
  <si>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</si>
  <si>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</si>
  <si>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</si>
  <si>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</si>
  <si>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</si>
  <si>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</si>
  <si>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</si>
  <si>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</si>
  <si>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</si>
  <si>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</si>
  <si>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</si>
  <si>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</si>
  <si>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</si>
  <si>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</si>
  <si>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</si>
  <si>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</si>
  <si>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</si>
  <si>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</si>
  <si>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</si>
  <si>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</si>
  <si>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</si>
  <si>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</si>
  <si>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</si>
  <si>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</si>
  <si>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</si>
  <si>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</si>
  <si>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</si>
  <si>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</si>
  <si>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</si>
  <si>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</si>
  <si>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</si>
  <si>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</si>
  <si>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</si>
  <si>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</si>
  <si>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</si>
  <si>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</si>
  <si>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</si>
  <si>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</si>
  <si>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</si>
  <si>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</si>
  <si>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</si>
  <si>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</si>
  <si>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</si>
  <si>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</si>
  <si>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</si>
  <si>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</si>
  <si>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</si>
  <si>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</si>
  <si>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</si>
  <si>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</si>
  <si>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</si>
  <si>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</si>
  <si>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</si>
  <si>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</si>
  <si>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</si>
  <si>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</si>
  <si>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</si>
  <si>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</si>
  <si>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</si>
  <si>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</si>
  <si>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</si>
  <si>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</si>
  <si>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</si>
  <si>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</si>
  <si>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</si>
  <si>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</si>
  <si>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</si>
  <si>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</si>
  <si>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</si>
  <si>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</si>
  <si>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</si>
  <si>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</si>
  <si>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</si>
  <si>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</si>
  <si>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</si>
  <si>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</si>
  <si>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</si>
  <si>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</si>
  <si>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</si>
  <si>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</si>
  <si>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</si>
  <si>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</si>
  <si>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</si>
  <si>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</si>
  <si>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</si>
  <si>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</si>
  <si>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</si>
  <si>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</si>
  <si>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</si>
  <si>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</si>
  <si>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</si>
  <si>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</si>
  <si>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</si>
  <si>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</si>
  <si>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</si>
  <si>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</si>
  <si>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</si>
  <si>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</si>
  <si>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</si>
  <si>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</si>
  <si>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</si>
  <si>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</si>
  <si>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</si>
  <si>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</si>
  <si>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</si>
  <si>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</si>
  <si>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</si>
  <si>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</si>
  <si>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</si>
  <si>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</si>
  <si>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</si>
  <si>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</si>
  <si>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</si>
  <si>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</si>
  <si>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</si>
  <si>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</si>
  <si>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</si>
  <si>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</si>
  <si>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</si>
  <si>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</si>
  <si>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</si>
  <si>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</si>
  <si>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</si>
  <si>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</si>
  <si>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</si>
  <si>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</si>
  <si>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</si>
  <si>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</si>
  <si>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</si>
  <si>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</si>
  <si>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</si>
  <si>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</si>
  <si>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</si>
  <si>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</si>
  <si>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</si>
  <si>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</si>
  <si>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</si>
  <si>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</si>
  <si>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</si>
  <si>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</si>
  <si>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</si>
  <si>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</si>
  <si>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</si>
  <si>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</si>
  <si>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</si>
  <si>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</si>
  <si>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</si>
  <si>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</si>
  <si>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</si>
  <si>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</si>
  <si>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</si>
  <si>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</si>
  <si>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</si>
  <si>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</si>
  <si>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</si>
  <si>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</si>
  <si>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</si>
  <si>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</si>
  <si>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</si>
  <si>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</si>
  <si>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</si>
  <si>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</si>
  <si>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</si>
  <si>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</si>
  <si>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</si>
  <si>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</si>
  <si>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</si>
  <si>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</si>
  <si>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</si>
  <si>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</si>
  <si>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</si>
  <si>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</si>
  <si>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</si>
  <si>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</si>
  <si>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</si>
  <si>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</si>
  <si>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</si>
  <si>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</si>
  <si>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</si>
  <si>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</si>
  <si>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</si>
  <si>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</si>
  <si>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</si>
  <si>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</si>
  <si>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</si>
  <si>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</si>
  <si>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</si>
  <si>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</si>
  <si>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</si>
  <si>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</si>
  <si>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</si>
  <si>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</si>
  <si>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</si>
  <si>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</si>
  <si>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</si>
  <si>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</si>
  <si>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</si>
  <si>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</si>
  <si>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</si>
  <si>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</si>
  <si>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</si>
  <si>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</si>
  <si>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</si>
  <si>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</si>
  <si>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</si>
  <si>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</si>
  <si>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</si>
  <si>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</si>
  <si>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</si>
  <si>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</si>
  <si>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</si>
  <si>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</si>
  <si>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</si>
  <si>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</si>
  <si>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</si>
  <si>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</si>
  <si>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</si>
  <si>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</si>
  <si>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</si>
  <si>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</si>
  <si>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</si>
  <si>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</si>
  <si>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</si>
  <si>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</si>
  <si>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</si>
  <si>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</si>
  <si>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</si>
  <si>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</si>
  <si>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</si>
  <si>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</si>
  <si>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</si>
  <si>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</si>
  <si>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</si>
  <si>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</si>
  <si>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</si>
  <si>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</si>
  <si>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</si>
  <si>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</si>
  <si>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</si>
  <si>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</si>
  <si>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</si>
  <si>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</si>
  <si>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</si>
  <si>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</si>
  <si>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</si>
  <si>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</si>
  <si>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</si>
  <si>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</si>
  <si>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</si>
  <si>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</si>
  <si>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</si>
  <si>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</si>
  <si>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</si>
  <si>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</si>
  <si>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</si>
  <si>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</si>
  <si>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</si>
  <si>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</si>
  <si>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</si>
  <si>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</si>
  <si>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</si>
  <si>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</si>
  <si>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</si>
  <si>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</si>
  <si>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</si>
  <si>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</si>
  <si>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</si>
  <si>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</si>
  <si>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</si>
  <si>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</si>
  <si>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</si>
  <si>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</si>
  <si>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</si>
  <si>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</si>
  <si>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</si>
  <si>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</si>
  <si>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</si>
  <si>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</si>
  <si>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</si>
  <si>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</si>
  <si>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</si>
  <si>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</si>
  <si>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</si>
  <si>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</si>
  <si>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</si>
  <si>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</si>
  <si>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</si>
  <si>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</si>
  <si>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</si>
  <si>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</si>
  <si>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</si>
  <si>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</si>
  <si>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</si>
  <si>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</si>
  <si>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</si>
  <si>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</si>
  <si>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</si>
  <si>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</si>
  <si>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</si>
  <si>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</si>
  <si>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</si>
  <si>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</si>
  <si>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</si>
  <si>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</si>
  <si>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</si>
  <si>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</si>
  <si>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</si>
  <si>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</si>
  <si>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</si>
  <si>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</si>
  <si>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</si>
  <si>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</si>
  <si>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</si>
  <si>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</si>
  <si>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</si>
  <si>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</si>
  <si>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</si>
  <si>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</si>
  <si>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</si>
  <si>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</si>
  <si>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</si>
  <si>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</si>
  <si>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</si>
  <si>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</si>
  <si>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</si>
  <si>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</si>
  <si>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</si>
  <si>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</si>
  <si>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</si>
  <si>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</si>
  <si>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</si>
  <si>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</si>
  <si>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</si>
  <si>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</si>
  <si>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</si>
  <si>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</si>
  <si>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</si>
  <si>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</si>
  <si>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</si>
  <si>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</si>
  <si>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</si>
  <si>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</si>
  <si>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</si>
  <si>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</si>
  <si>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</si>
  <si>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</si>
  <si>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</si>
  <si>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</si>
  <si>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</si>
  <si>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</si>
  <si>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</si>
  <si>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</si>
  <si>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</si>
  <si>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</si>
  <si>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</si>
  <si>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</si>
  <si>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</si>
  <si>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</si>
  <si>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</si>
  <si>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</si>
  <si>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</si>
  <si>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</si>
  <si>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</si>
  <si>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</si>
  <si>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</si>
  <si>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</si>
  <si>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</si>
  <si>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</si>
  <si>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</si>
  <si>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</si>
  <si>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</si>
  <si>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</si>
  <si>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</si>
  <si>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</si>
  <si>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</si>
  <si>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</si>
  <si>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</si>
  <si>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</si>
  <si>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</si>
  <si>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</si>
  <si>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</si>
  <si>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</si>
  <si>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</si>
  <si>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</si>
  <si>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</si>
  <si>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</si>
  <si>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</si>
  <si>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</si>
  <si>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</si>
  <si>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</si>
  <si>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</si>
  <si>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</si>
  <si>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</si>
  <si>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</si>
  <si>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</si>
  <si>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</si>
  <si>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</si>
  <si>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</si>
  <si>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</si>
  <si>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</si>
  <si>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</si>
  <si>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</si>
  <si>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</si>
  <si>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</si>
  <si>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</si>
  <si>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</si>
  <si>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</si>
  <si>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</si>
  <si>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</si>
  <si>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</si>
  <si>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</si>
  <si>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</si>
  <si>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</si>
  <si>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</si>
  <si>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</si>
  <si>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</si>
  <si>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</si>
  <si>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</si>
  <si>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</si>
  <si>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</si>
  <si>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</si>
  <si>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</si>
  <si>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</si>
  <si>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</si>
  <si>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</si>
  <si>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</si>
  <si>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</si>
  <si>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</si>
  <si>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</si>
  <si>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</si>
  <si>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</si>
  <si>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</si>
  <si>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</si>
  <si>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</si>
  <si>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</si>
  <si>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</si>
  <si>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</si>
  <si>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</si>
  <si>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</si>
  <si>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</si>
  <si>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</si>
  <si>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</si>
  <si>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</si>
  <si>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</si>
  <si>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</si>
  <si>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</si>
  <si>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</si>
  <si>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</si>
  <si>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</si>
  <si>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</si>
  <si>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</si>
  <si>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</si>
  <si>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</si>
  <si>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</si>
  <si>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</si>
  <si>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</si>
  <si>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</si>
  <si>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</si>
  <si>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</si>
  <si>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</si>
  <si>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</si>
  <si>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</si>
  <si>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</si>
  <si>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</si>
  <si>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</si>
  <si>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</si>
  <si>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</si>
  <si>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</si>
  <si>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</si>
  <si>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</si>
  <si>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</si>
  <si>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</si>
  <si>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</si>
  <si>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</si>
  <si>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</si>
  <si>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</si>
  <si>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</si>
  <si>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</si>
  <si>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</si>
  <si>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</si>
  <si>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</si>
  <si>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</si>
  <si>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</si>
  <si>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</si>
  <si>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</si>
  <si>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</si>
  <si>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</si>
  <si>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</si>
  <si>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</si>
  <si>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</si>
  <si>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</si>
  <si>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</si>
  <si>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</si>
  <si>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</si>
  <si>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</si>
  <si>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</si>
  <si>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</si>
  <si>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</si>
  <si>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</si>
  <si>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</si>
  <si>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</si>
  <si>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</si>
  <si>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</si>
  <si>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</si>
  <si>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</si>
  <si>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</si>
  <si>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</si>
  <si>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</si>
  <si>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</si>
  <si>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</si>
  <si>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</si>
  <si>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</si>
  <si>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</si>
  <si>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</si>
  <si>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</si>
  <si>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</si>
  <si>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</si>
  <si>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</si>
  <si>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</si>
  <si>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</si>
  <si>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</si>
  <si>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</si>
  <si>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</si>
  <si>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</si>
  <si>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</si>
  <si>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</si>
  <si>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</si>
  <si>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</si>
  <si>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</si>
  <si>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</si>
  <si>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</si>
  <si>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</si>
  <si>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</si>
  <si>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</si>
  <si>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</si>
  <si>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</si>
  <si>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</si>
  <si>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</si>
  <si>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</si>
  <si>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</si>
  <si>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</si>
  <si>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</si>
  <si>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</si>
  <si>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</si>
  <si>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</si>
  <si>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</si>
  <si>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</si>
  <si>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</si>
  <si>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</si>
  <si>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</si>
  <si>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</si>
  <si>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</si>
  <si>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</si>
  <si>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</si>
  <si>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</si>
  <si>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</si>
  <si>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</si>
  <si>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</si>
  <si>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</si>
  <si>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</si>
  <si>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</si>
  <si>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</si>
  <si>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</si>
  <si>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</si>
  <si>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</si>
  <si>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</si>
  <si>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</si>
  <si>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</si>
  <si>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</si>
  <si>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</si>
  <si>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</si>
  <si>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</si>
  <si>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</si>
  <si>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</si>
  <si>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</si>
  <si>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</si>
  <si>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</si>
  <si>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</si>
  <si>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</si>
  <si>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</si>
  <si>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</si>
  <si>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</si>
  <si>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</si>
  <si>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</si>
  <si>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</si>
  <si>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</si>
  <si>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</si>
  <si>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</si>
  <si>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</si>
  <si>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</si>
  <si>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</si>
  <si>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</si>
  <si>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</si>
  <si>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</si>
  <si>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</si>
  <si>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</si>
  <si>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</si>
  <si>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</si>
  <si>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</si>
  <si>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</si>
  <si>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</si>
  <si>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</si>
  <si>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</si>
  <si>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</si>
  <si>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</si>
  <si>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</si>
  <si>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</si>
  <si>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</si>
  <si>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</si>
  <si>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</si>
  <si>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</si>
  <si>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</si>
  <si>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</si>
  <si>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</si>
  <si>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</si>
  <si>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</si>
  <si>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</si>
  <si>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</si>
  <si>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</si>
  <si>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</si>
  <si>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</si>
  <si>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</si>
  <si>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</si>
  <si>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</si>
  <si>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</si>
  <si>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</si>
  <si>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</si>
  <si>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</si>
  <si>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</si>
  <si>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</si>
  <si>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</si>
  <si>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</si>
  <si>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</si>
  <si>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</si>
  <si>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</si>
  <si>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</si>
  <si>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</si>
  <si>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</si>
  <si>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</si>
  <si>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</si>
  <si>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</si>
  <si>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</si>
  <si>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</si>
  <si>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</si>
  <si>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</si>
  <si>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</si>
  <si>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</si>
  <si>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</si>
  <si>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</si>
  <si>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</si>
  <si>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</si>
  <si>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</si>
  <si>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</si>
  <si>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</si>
  <si>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</si>
  <si>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</si>
  <si>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</si>
  <si>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</si>
  <si>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</si>
  <si>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</si>
  <si>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</si>
  <si>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</si>
  <si>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</si>
  <si>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</si>
  <si>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</si>
  <si>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</si>
  <si>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</si>
  <si>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</si>
  <si>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</si>
  <si>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</si>
  <si>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</si>
  <si>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</si>
  <si>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</si>
  <si>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</si>
  <si>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</si>
  <si>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</si>
  <si>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</si>
  <si>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</si>
  <si>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</si>
  <si>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</si>
  <si>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</si>
  <si>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</si>
  <si>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</si>
  <si>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</si>
  <si>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</si>
  <si>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</si>
  <si>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</si>
  <si>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</si>
  <si>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</si>
  <si>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</si>
  <si>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</si>
  <si>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</si>
  <si>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</si>
  <si>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</si>
  <si>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</si>
  <si>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</si>
  <si>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</si>
  <si>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</si>
  <si>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</si>
  <si>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</si>
  <si>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</si>
  <si>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</si>
  <si>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</si>
  <si>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</si>
  <si>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</si>
  <si>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</si>
  <si>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</si>
  <si>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</si>
  <si>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</si>
  <si>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</si>
  <si>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</si>
  <si>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</si>
  <si>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</si>
  <si>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</si>
  <si>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</si>
  <si>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</si>
  <si>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</si>
  <si>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</si>
  <si>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</si>
  <si>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</si>
  <si>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</si>
  <si>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</si>
  <si>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</si>
  <si>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</si>
  <si>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</si>
  <si>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</si>
  <si>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</si>
  <si>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</si>
  <si>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</si>
  <si>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</si>
  <si>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</si>
  <si>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</si>
  <si>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</si>
  <si>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</si>
  <si>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</si>
  <si>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</si>
  <si>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</si>
  <si>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</si>
  <si>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</si>
  <si>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</si>
  <si>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</si>
  <si>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</si>
  <si>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</si>
  <si>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</si>
  <si>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</si>
  <si>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</si>
  <si>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</si>
  <si>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</si>
  <si>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</si>
  <si>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</si>
  <si>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</si>
  <si>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</si>
  <si>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</si>
  <si>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</si>
  <si>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</si>
  <si>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</si>
  <si>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</si>
  <si>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</si>
  <si>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</si>
  <si>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</si>
  <si>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</si>
  <si>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</si>
  <si>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</si>
  <si>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</si>
  <si>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</si>
  <si>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</si>
  <si>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</si>
  <si>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</si>
  <si>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</si>
  <si>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</si>
  <si>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</si>
  <si>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</si>
  <si>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</si>
  <si>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</si>
  <si>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</si>
  <si>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</si>
  <si>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</si>
  <si>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</si>
  <si>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</si>
  <si>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</si>
  <si>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</si>
  <si>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</si>
  <si>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</si>
  <si>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</si>
  <si>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</si>
  <si>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</si>
  <si>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</si>
  <si>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</si>
  <si>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</si>
  <si>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</si>
  <si>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</si>
  <si>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</si>
  <si>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</si>
  <si>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</si>
  <si>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</si>
  <si>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</si>
  <si>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</si>
  <si>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</si>
  <si>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</si>
  <si>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</si>
  <si>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</si>
  <si>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</si>
  <si>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</si>
  <si>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</si>
  <si>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</si>
  <si>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</si>
  <si>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</si>
  <si>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</si>
  <si>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</si>
  <si>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</si>
  <si>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</si>
  <si>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</si>
  <si>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</si>
  <si>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</si>
  <si>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</si>
  <si>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</si>
  <si>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</si>
  <si>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</si>
  <si>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</si>
  <si>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</si>
  <si>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</si>
  <si>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</si>
  <si>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</si>
  <si>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</si>
  <si>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</si>
  <si>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</si>
  <si>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</si>
  <si>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</si>
  <si>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</si>
  <si>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</si>
  <si>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</si>
  <si>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</si>
  <si>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</si>
  <si>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</si>
  <si>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</si>
  <si>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</si>
  <si>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</si>
  <si>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</si>
  <si>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</si>
  <si>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</si>
  <si>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</si>
  <si>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</si>
  <si>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</si>
  <si>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</si>
  <si>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</si>
  <si>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</si>
  <si>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</si>
  <si>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</si>
  <si>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</si>
  <si>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</si>
  <si>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</si>
  <si>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</si>
  <si>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</si>
  <si>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</si>
  <si>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</si>
  <si>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</si>
  <si>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</si>
  <si>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</si>
  <si>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</si>
  <si>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</si>
  <si>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</si>
  <si>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</si>
  <si>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</si>
  <si>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</si>
  <si>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</si>
  <si>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</si>
  <si>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</si>
  <si>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</si>
  <si>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</si>
  <si>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</si>
  <si>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</si>
  <si>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</si>
  <si>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</si>
  <si>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</si>
  <si>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</si>
  <si>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</si>
  <si>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</si>
  <si>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</si>
  <si>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</si>
  <si>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</si>
  <si>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</si>
  <si>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</si>
  <si>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</si>
  <si>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</si>
  <si>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</si>
  <si>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</si>
  <si>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</si>
  <si>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</si>
  <si>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</si>
  <si>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</si>
  <si>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</si>
  <si>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</si>
  <si>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</si>
  <si>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</si>
  <si>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</si>
  <si>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</si>
  <si>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</si>
  <si>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</si>
  <si>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</si>
  <si>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</si>
  <si>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</si>
  <si>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</si>
  <si>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</si>
  <si>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</si>
  <si>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</si>
  <si>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</si>
  <si>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</si>
  <si>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</si>
  <si>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</si>
  <si>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</si>
  <si>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</si>
  <si>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</si>
  <si>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</si>
  <si>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</si>
  <si>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</si>
  <si>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</si>
  <si>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</si>
  <si>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</si>
  <si>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</si>
  <si>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</si>
  <si>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</si>
  <si>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</si>
  <si>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</si>
  <si>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</si>
  <si>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</si>
  <si>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</si>
  <si>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</si>
  <si>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</si>
  <si>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</si>
  <si>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</si>
  <si>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</si>
  <si>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</si>
  <si>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</si>
  <si>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</si>
  <si>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</si>
  <si>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</si>
  <si>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</si>
  <si>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</si>
  <si>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</si>
  <si>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</si>
  <si>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</si>
  <si>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</si>
  <si>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</si>
  <si>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</si>
  <si>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</si>
  <si>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</si>
  <si>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</si>
  <si>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</si>
  <si>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</si>
  <si>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</si>
  <si>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</si>
  <si>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</si>
  <si>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</si>
  <si>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</si>
  <si>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</si>
  <si>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</si>
  <si>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</si>
  <si>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</si>
  <si>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</si>
  <si>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</si>
  <si>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</si>
  <si>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</si>
  <si>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</si>
  <si>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</si>
  <si>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</si>
  <si>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</si>
  <si>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</si>
  <si>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</si>
  <si>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</si>
  <si>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</si>
  <si>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</si>
  <si>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</si>
  <si>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</si>
  <si>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</si>
  <si>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</si>
  <si>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</si>
  <si>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</si>
  <si>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</si>
  <si>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</si>
  <si>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</si>
  <si>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</si>
  <si>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</si>
  <si>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</si>
  <si>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</si>
  <si>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</si>
  <si>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</si>
  <si>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</si>
  <si>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</si>
  <si>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</si>
  <si>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</si>
  <si>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</si>
  <si>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</si>
  <si>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</si>
  <si>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</si>
  <si>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</si>
  <si>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</si>
  <si>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</si>
  <si>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</si>
  <si>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</si>
  <si>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</si>
  <si>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</si>
  <si>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</si>
  <si>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</si>
  <si>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</si>
  <si>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</si>
  <si>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</si>
  <si>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</si>
  <si>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</si>
  <si>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</si>
  <si>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</si>
  <si>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</si>
  <si>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</si>
  <si>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</si>
  <si>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</si>
  <si>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</si>
  <si>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</si>
  <si>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</si>
  <si>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</si>
  <si>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</si>
  <si>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</si>
  <si>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</si>
  <si>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</si>
  <si>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</si>
  <si>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</si>
  <si>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</si>
  <si>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</si>
  <si>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</si>
  <si>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</si>
  <si>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</si>
  <si>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</si>
  <si>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</si>
  <si>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</si>
  <si>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</si>
  <si>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</si>
  <si>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</si>
  <si>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</si>
  <si>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</si>
  <si>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</si>
  <si>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</si>
  <si>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</si>
  <si>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</si>
  <si>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</si>
  <si>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</si>
  <si>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</si>
  <si>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</si>
  <si>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</si>
  <si>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</si>
  <si>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</si>
  <si>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</si>
  <si>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</si>
  <si>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</si>
  <si>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</si>
  <si>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</si>
  <si>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</si>
  <si>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</si>
  <si>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</si>
  <si>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</si>
  <si>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</si>
  <si>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</si>
  <si>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</si>
  <si>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</si>
  <si>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</si>
  <si>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</si>
  <si>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</si>
  <si>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</si>
  <si>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</si>
  <si>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</si>
  <si>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</si>
  <si>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</si>
  <si>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</si>
  <si>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</si>
  <si>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</si>
  <si>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</si>
  <si>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</si>
  <si>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</si>
  <si>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</si>
  <si>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</si>
  <si>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</si>
  <si>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</si>
  <si>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</si>
  <si>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</si>
  <si>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</si>
  <si>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</si>
  <si>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</si>
  <si>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</si>
  <si>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</si>
  <si>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</si>
  <si>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</si>
  <si>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</si>
  <si>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</si>
  <si>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</si>
  <si>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</si>
  <si>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</si>
  <si>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</si>
  <si>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</si>
  <si>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</si>
  <si>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</si>
  <si>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</si>
  <si>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</si>
  <si>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</si>
  <si>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</si>
  <si>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</si>
  <si>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</si>
  <si>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</si>
  <si>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</si>
  <si>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</si>
  <si>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</si>
  <si>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</si>
  <si>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</si>
  <si>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</si>
  <si>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</si>
  <si>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</si>
  <si>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</si>
  <si>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</si>
  <si>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</si>
  <si>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</si>
  <si>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</si>
  <si>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</si>
  <si>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</si>
  <si>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</si>
  <si>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</si>
  <si>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</si>
  <si>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</si>
  <si>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</si>
  <si>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</si>
  <si>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</si>
  <si>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</si>
  <si>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</si>
  <si>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</si>
  <si>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</si>
  <si>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</si>
  <si>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</si>
  <si>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</si>
  <si>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</si>
  <si>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</si>
  <si>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</si>
  <si>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</si>
  <si>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</si>
  <si>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</si>
  <si>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</si>
  <si>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</si>
  <si>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</si>
  <si>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</si>
  <si>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</si>
  <si>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</si>
  <si>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</si>
  <si>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</si>
  <si>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</si>
  <si>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</si>
  <si>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</si>
  <si>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</si>
  <si>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</si>
  <si>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</si>
  <si>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</si>
  <si>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</si>
  <si>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</si>
  <si>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</si>
  <si>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</si>
  <si>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</si>
  <si>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</si>
  <si>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</si>
  <si>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</si>
  <si>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</si>
  <si>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</si>
  <si>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</si>
  <si>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</si>
  <si>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</si>
  <si>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</si>
  <si>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</si>
  <si>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</si>
  <si>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</si>
  <si>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</si>
  <si>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</si>
  <si>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</si>
  <si>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</si>
  <si>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</si>
  <si>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</si>
  <si>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</si>
  <si>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</si>
  <si>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</si>
  <si>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</si>
  <si>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</si>
  <si>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</si>
  <si>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</si>
  <si>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</si>
  <si>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</si>
  <si>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</si>
  <si>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</si>
  <si>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</si>
  <si>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</si>
  <si>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</si>
  <si>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</si>
  <si>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</si>
  <si>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</si>
  <si>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</si>
  <si>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</si>
  <si>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</si>
  <si>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</si>
  <si>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</si>
  <si>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</si>
  <si>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</si>
  <si>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</si>
  <si>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</si>
  <si>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</si>
  <si>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</si>
  <si>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</si>
  <si>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</si>
  <si>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</si>
  <si>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</si>
  <si>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</si>
  <si>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</si>
  <si>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</si>
  <si>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</si>
  <si>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</si>
  <si>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</si>
  <si>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</si>
  <si>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</si>
  <si>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</si>
  <si>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</si>
  <si>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</si>
  <si>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</si>
  <si>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</si>
  <si>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</si>
  <si>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</si>
  <si>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</si>
  <si>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</si>
  <si>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</si>
  <si>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</si>
  <si>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</si>
  <si>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</si>
  <si>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</si>
  <si>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</si>
  <si>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</si>
  <si>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</si>
  <si>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</si>
  <si>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</si>
  <si>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</si>
  <si>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</si>
  <si>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</si>
  <si>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</si>
  <si>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</si>
  <si>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</si>
  <si>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</si>
  <si>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</si>
  <si>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</si>
  <si>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</si>
  <si>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</si>
  <si>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</si>
  <si>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</si>
  <si>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</si>
  <si>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</si>
  <si>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</si>
  <si>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</si>
  <si>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</si>
  <si>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</si>
  <si>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</si>
  <si>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</si>
  <si>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</si>
  <si>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</si>
  <si>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</si>
  <si>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</si>
  <si>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</si>
  <si>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</si>
  <si>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</si>
  <si>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</si>
  <si>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</si>
  <si>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</si>
  <si>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</si>
  <si>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</si>
  <si>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</si>
  <si>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</si>
  <si>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</si>
  <si>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</si>
  <si>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</si>
  <si>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</si>
  <si>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</si>
  <si>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</si>
  <si>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</si>
  <si>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</si>
  <si>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</si>
  <si>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</si>
  <si>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</si>
  <si>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</si>
  <si>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</si>
  <si>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</si>
  <si>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</si>
  <si>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</si>
  <si>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</si>
  <si>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</si>
  <si>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</si>
  <si>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</si>
  <si>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</si>
  <si>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</si>
  <si>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</si>
  <si>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</si>
  <si>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</si>
  <si>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</si>
  <si>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</si>
  <si>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</si>
  <si>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</si>
  <si>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</si>
  <si>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</si>
  <si>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</si>
  <si>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</si>
  <si>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</si>
  <si>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</si>
  <si>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</si>
  <si>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</si>
  <si>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</si>
  <si>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</si>
  <si>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</si>
  <si>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</si>
  <si>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</si>
  <si>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</si>
  <si>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</si>
  <si>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</si>
  <si>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</si>
  <si>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</si>
  <si>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</si>
  <si>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</si>
  <si>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</si>
  <si>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</si>
  <si>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</si>
  <si>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</si>
  <si>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</si>
  <si>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</si>
  <si>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</si>
  <si>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</si>
  <si>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</si>
  <si>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</si>
  <si>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</si>
  <si>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</si>
  <si>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</si>
  <si>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</si>
  <si>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</si>
  <si>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</si>
  <si>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</si>
  <si>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</si>
  <si>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</si>
  <si>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</si>
  <si>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</si>
  <si>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</si>
  <si>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</si>
  <si>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</si>
  <si>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</si>
  <si>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</si>
  <si>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</si>
  <si>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</si>
  <si>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</si>
  <si>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</si>
  <si>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</si>
  <si>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</si>
  <si>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</si>
  <si>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</si>
  <si>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</si>
  <si>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</si>
  <si>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</si>
  <si>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</si>
  <si>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</si>
  <si>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</si>
  <si>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</si>
  <si>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</si>
  <si>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</si>
  <si>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</si>
  <si>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</si>
  <si>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</si>
  <si>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</si>
  <si>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</si>
  <si>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</si>
  <si>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</si>
  <si>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</si>
  <si>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</si>
  <si>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</si>
  <si>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</si>
  <si>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</si>
  <si>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</si>
  <si>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</si>
  <si>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</si>
  <si>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</si>
  <si>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</si>
  <si>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</si>
  <si>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</si>
  <si>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</si>
  <si>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</si>
  <si>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</si>
  <si>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</si>
  <si>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</si>
  <si>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</si>
  <si>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</si>
  <si>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</si>
  <si>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</si>
  <si>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</si>
  <si>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</si>
  <si>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</si>
  <si>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</si>
  <si>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</si>
  <si>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</si>
  <si>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</si>
  <si>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</si>
  <si>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</si>
  <si>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</si>
  <si>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</si>
  <si>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</si>
  <si>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</si>
  <si>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</si>
  <si>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</si>
  <si>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</si>
  <si>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</si>
  <si>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</si>
  <si>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</si>
  <si>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</si>
  <si>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</si>
  <si>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</si>
  <si>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</si>
  <si>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</si>
  <si>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</si>
  <si>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</si>
  <si>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</si>
  <si>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</si>
  <si>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</si>
  <si>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</si>
  <si>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</si>
  <si>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</si>
  <si>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</si>
  <si>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</si>
  <si>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</si>
  <si>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</si>
  <si>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</si>
  <si>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</si>
  <si>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</si>
  <si>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</si>
  <si>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</si>
  <si>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</si>
  <si>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</si>
  <si>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</si>
  <si>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</si>
  <si>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</si>
  <si>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</si>
  <si>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</si>
  <si>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</si>
  <si>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</si>
  <si>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</si>
  <si>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</si>
  <si>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</si>
  <si>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</si>
  <si>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</si>
  <si>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</si>
  <si>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</si>
  <si>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</si>
  <si>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</si>
  <si>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</si>
  <si>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</si>
  <si>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</si>
  <si>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</si>
  <si>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</si>
  <si>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</si>
  <si>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</si>
  <si>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</si>
  <si>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</si>
  <si>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</si>
  <si>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</si>
  <si>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</si>
  <si>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</si>
  <si>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</si>
  <si>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</si>
  <si>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</si>
  <si>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</si>
  <si>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</si>
  <si>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</si>
  <si>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</si>
  <si>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</si>
  <si>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</si>
  <si>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</si>
  <si>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</si>
  <si>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</si>
  <si>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</si>
  <si>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</si>
  <si>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</si>
  <si>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</si>
  <si>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</si>
  <si>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</si>
  <si>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</si>
  <si>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</si>
  <si>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</si>
  <si>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</si>
  <si>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</si>
  <si>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</si>
  <si>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</si>
  <si>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</si>
  <si>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</si>
  <si>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</si>
  <si>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</si>
  <si>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</si>
  <si>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</si>
  <si>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</si>
  <si>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</si>
  <si>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</si>
  <si>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</si>
  <si>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</si>
  <si>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</si>
  <si>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</si>
  <si>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</si>
  <si>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</si>
  <si>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</si>
  <si>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</si>
  <si>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</si>
  <si>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</si>
  <si>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</si>
  <si>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</si>
  <si>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</si>
  <si>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</si>
  <si>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</si>
  <si>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</si>
  <si>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</si>
  <si>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</si>
  <si>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</si>
  <si>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</si>
  <si>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</si>
  <si>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</si>
  <si>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</si>
  <si>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</si>
  <si>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</si>
  <si>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</si>
  <si>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</si>
  <si>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</si>
  <si>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</si>
  <si>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</si>
  <si>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</si>
  <si>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</si>
  <si>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</si>
  <si>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</si>
  <si>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</si>
  <si>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</si>
  <si>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</si>
  <si>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</si>
  <si>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</si>
  <si>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</si>
  <si>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</si>
  <si>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</si>
  <si>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</si>
  <si>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</si>
  <si>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</si>
  <si>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</si>
  <si>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</si>
  <si>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</si>
  <si>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</si>
  <si>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</si>
  <si>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</si>
  <si>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</si>
  <si>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</si>
  <si>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</si>
  <si>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</si>
  <si>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</si>
  <si>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</si>
  <si>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</si>
  <si>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</si>
  <si>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</si>
  <si>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</si>
  <si>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</si>
  <si>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</si>
  <si>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</si>
  <si>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</si>
  <si>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</si>
  <si>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</si>
  <si>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</si>
  <si>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</si>
  <si>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</si>
  <si>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</si>
  <si>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</si>
  <si>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</si>
  <si>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</si>
  <si>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</si>
  <si>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</si>
  <si>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</si>
  <si>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</si>
  <si>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</si>
  <si>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</si>
  <si>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</si>
  <si>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</si>
  <si>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</si>
  <si>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</si>
  <si>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</si>
  <si>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</si>
  <si>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</si>
  <si>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</si>
  <si>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</si>
  <si>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</si>
  <si>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</si>
  <si>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</si>
  <si>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</si>
  <si>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</si>
  <si>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</si>
  <si>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</si>
  <si>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</si>
  <si>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</si>
  <si>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</si>
  <si>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</si>
  <si>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</si>
  <si>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</si>
  <si>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</si>
  <si>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</si>
  <si>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</si>
  <si>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</si>
  <si>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</si>
  <si>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</si>
  <si>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</si>
  <si>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</si>
  <si>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</si>
  <si>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</si>
  <si>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</si>
  <si>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</si>
  <si>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</si>
  <si>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</si>
  <si>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</si>
  <si>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</si>
  <si>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</si>
  <si>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</si>
  <si>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</si>
  <si>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</si>
  <si>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</si>
  <si>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</si>
  <si>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</si>
  <si>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</si>
  <si>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</si>
  <si>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</si>
  <si>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</si>
  <si>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</si>
  <si>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</si>
  <si>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</si>
  <si>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</si>
  <si>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</si>
  <si>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</si>
  <si>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</si>
  <si>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</si>
  <si>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</si>
  <si>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</si>
  <si>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</si>
  <si>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</si>
  <si>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</si>
  <si>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</si>
  <si>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</si>
  <si>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</si>
  <si>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</si>
  <si>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</si>
  <si>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</si>
  <si>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</si>
  <si>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</si>
  <si>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</si>
  <si>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</si>
  <si>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</si>
  <si>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</si>
  <si>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</si>
  <si>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</si>
  <si>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</si>
  <si>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</si>
  <si>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</si>
  <si>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</si>
  <si>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</si>
  <si>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</si>
  <si>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</si>
  <si>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</si>
  <si>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</si>
  <si>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</si>
  <si>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</si>
  <si>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</si>
  <si>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</si>
  <si>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</si>
  <si>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</si>
  <si>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</si>
  <si>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</si>
  <si>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</si>
  <si>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</si>
  <si>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</si>
  <si>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</si>
  <si>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</si>
  <si>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</si>
  <si>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</si>
  <si>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</si>
  <si>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</si>
  <si>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</si>
  <si>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</si>
  <si>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</si>
  <si>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</si>
  <si>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</si>
  <si>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</si>
  <si>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</si>
  <si>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</si>
  <si>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</si>
  <si>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</si>
  <si>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</si>
  <si>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</si>
  <si>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</si>
  <si>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</si>
  <si>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</si>
  <si>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</si>
  <si>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</si>
  <si>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</si>
  <si>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</si>
  <si>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</si>
  <si>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</si>
  <si>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</si>
  <si>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</si>
  <si>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</si>
  <si>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</si>
  <si>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</si>
  <si>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</si>
  <si>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</si>
  <si>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</si>
  <si>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</si>
  <si>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</si>
  <si>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</si>
  <si>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</si>
  <si>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</si>
  <si>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</si>
  <si>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</si>
  <si>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</si>
  <si>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</si>
  <si>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</si>
  <si>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</si>
  <si>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</si>
  <si>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</si>
  <si>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</si>
  <si>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</si>
  <si>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</si>
  <si>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</si>
  <si>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</si>
  <si>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</si>
  <si>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</si>
  <si>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</si>
  <si>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</si>
  <si>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</si>
  <si>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</si>
  <si>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</si>
  <si>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</si>
  <si>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</si>
  <si>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</si>
  <si>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</si>
  <si>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</si>
  <si>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</si>
  <si>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</si>
  <si>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</si>
  <si>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</si>
  <si>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</si>
  <si>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</si>
  <si>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</si>
  <si>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</si>
  <si>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</si>
  <si>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</si>
  <si>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</si>
  <si>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</si>
  <si>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</si>
  <si>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</si>
  <si>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</si>
  <si>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</si>
  <si>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</si>
  <si>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</si>
  <si>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</si>
  <si>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</si>
  <si>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</si>
  <si>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</si>
  <si>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</si>
  <si>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</si>
  <si>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</si>
  <si>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</si>
  <si>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</si>
  <si>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</si>
  <si>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</si>
  <si>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</si>
  <si>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</si>
  <si>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</si>
  <si>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</si>
  <si>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</si>
  <si>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</si>
  <si>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</si>
  <si>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</si>
  <si>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</si>
  <si>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</si>
  <si>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</si>
  <si>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</si>
  <si>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</si>
  <si>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</si>
  <si>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</si>
  <si>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</si>
  <si>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</si>
  <si>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</si>
  <si>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</si>
  <si>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</si>
  <si>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</si>
  <si>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</si>
  <si>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</si>
  <si>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</si>
  <si>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</si>
  <si>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</si>
  <si>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</si>
  <si>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</si>
  <si>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</si>
  <si>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</si>
  <si>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</si>
  <si>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</si>
  <si>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</si>
  <si>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</si>
  <si>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</si>
  <si>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</si>
  <si>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</si>
  <si>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</si>
  <si>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</si>
  <si>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</si>
  <si>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</si>
  <si>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</si>
  <si>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</si>
  <si>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</si>
  <si>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</si>
  <si>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</si>
  <si>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</si>
  <si>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</si>
  <si>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</si>
  <si>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</si>
  <si>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</si>
  <si>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</si>
  <si>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</si>
  <si>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</si>
  <si>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</si>
  <si>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</si>
  <si>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</si>
  <si>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</si>
  <si>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</si>
  <si>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</si>
  <si>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</si>
  <si>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</si>
  <si>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</si>
  <si>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</si>
  <si>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</si>
  <si>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</si>
  <si>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</si>
  <si>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</si>
  <si>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</si>
  <si>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</si>
  <si>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</si>
  <si>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</si>
  <si>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</si>
  <si>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</si>
  <si>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</si>
  <si>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</si>
  <si>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</si>
  <si>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</si>
  <si>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</si>
  <si>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</si>
  <si>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</si>
  <si>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</si>
  <si>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</si>
  <si>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</si>
  <si>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</si>
  <si>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</si>
  <si>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</si>
  <si>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</si>
  <si>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</si>
  <si>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</si>
  <si>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</si>
  <si>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</si>
  <si>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</si>
  <si>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</si>
  <si>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</si>
  <si>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</si>
  <si>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</si>
  <si>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</si>
  <si>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</si>
  <si>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</si>
  <si>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</si>
  <si>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</si>
  <si>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</si>
  <si>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</si>
  <si>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</si>
  <si>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</si>
  <si>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</si>
  <si>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</si>
  <si>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</si>
  <si>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</si>
  <si>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</si>
  <si>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</si>
  <si>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</si>
  <si>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</si>
  <si>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</si>
  <si>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</si>
  <si>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</si>
  <si>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</si>
  <si>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</si>
  <si>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</si>
  <si>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</si>
  <si>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</si>
  <si>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</si>
  <si>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</si>
  <si>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</si>
  <si>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</si>
  <si>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</si>
  <si>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</si>
  <si>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</si>
  <si>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</si>
  <si>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</si>
  <si>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</si>
  <si>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</si>
  <si>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</si>
  <si>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</si>
  <si>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</si>
  <si>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</si>
  <si>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</si>
  <si>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</si>
  <si>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</si>
  <si>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</si>
  <si>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</si>
  <si>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</si>
  <si>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</si>
  <si>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</si>
  <si>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</si>
  <si>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</si>
  <si>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</si>
  <si>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</si>
  <si>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</si>
  <si>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</si>
  <si>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</si>
  <si>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</si>
  <si>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</si>
  <si>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</si>
  <si>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</si>
  <si>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</si>
  <si>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</si>
  <si>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</si>
  <si>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</si>
  <si>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</si>
  <si>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</si>
  <si>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</si>
  <si>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</si>
  <si>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</si>
  <si>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</si>
  <si>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</si>
  <si>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</si>
  <si>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</si>
  <si>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</si>
  <si>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</si>
  <si>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</si>
  <si>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</si>
  <si>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</si>
  <si>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</si>
  <si>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</si>
  <si>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</si>
  <si>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</si>
  <si>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</si>
  <si>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</si>
  <si>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</si>
  <si>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</si>
  <si>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</si>
  <si>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</si>
  <si>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</si>
  <si>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</si>
  <si>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</si>
  <si>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</si>
  <si>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</si>
  <si>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</si>
  <si>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</si>
  <si>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</si>
  <si>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</si>
  <si>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</si>
  <si>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</si>
  <si>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</si>
  <si>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</si>
  <si>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</si>
  <si>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</si>
  <si>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</si>
  <si>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</si>
  <si>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</si>
  <si>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</si>
  <si>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</si>
  <si>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</si>
  <si>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</si>
  <si>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</si>
  <si>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</si>
  <si>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</si>
  <si>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</si>
  <si>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</si>
  <si>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</si>
  <si>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</si>
  <si>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</si>
  <si>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</si>
  <si>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</si>
  <si>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</si>
  <si>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</si>
  <si>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</si>
  <si>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</si>
  <si>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</si>
  <si>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</si>
  <si>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</si>
  <si>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</si>
  <si>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</si>
  <si>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</si>
  <si>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</si>
  <si>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</si>
  <si>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</si>
  <si>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</si>
  <si>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</si>
  <si>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</si>
  <si>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</si>
  <si>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</si>
  <si>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</si>
  <si>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</si>
  <si>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</si>
  <si>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</si>
  <si>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</si>
  <si>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</si>
  <si>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</si>
  <si>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</si>
  <si>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</si>
  <si>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</si>
  <si>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</si>
  <si>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</si>
  <si>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</si>
  <si>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</si>
  <si>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</si>
  <si>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</si>
  <si>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</si>
  <si>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</si>
  <si>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</si>
  <si>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</si>
  <si>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</si>
  <si>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</si>
  <si>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</si>
  <si>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</si>
  <si>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</si>
  <si>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</si>
  <si>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</si>
  <si>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</si>
  <si>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</si>
  <si>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</si>
  <si>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</si>
  <si>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</si>
  <si>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</si>
  <si>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</si>
  <si>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</si>
  <si>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</si>
  <si>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</si>
  <si>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</si>
  <si>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</si>
  <si>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</si>
  <si>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</si>
  <si>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</si>
  <si>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</si>
  <si>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</si>
  <si>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</si>
  <si>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</si>
  <si>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</si>
  <si>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</si>
  <si>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</si>
  <si>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</si>
  <si>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</si>
  <si>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</si>
  <si>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</si>
  <si>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</si>
  <si>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</si>
  <si>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</si>
  <si>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</si>
  <si>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</si>
  <si>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</si>
  <si>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</si>
  <si>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</si>
  <si>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</si>
  <si>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</si>
  <si>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</si>
  <si>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</si>
  <si>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</si>
  <si>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</si>
  <si>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</si>
  <si>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</si>
  <si>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</si>
  <si>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</si>
  <si>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</si>
  <si>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</si>
  <si>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</si>
  <si>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</si>
  <si>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</si>
  <si>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</si>
  <si>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</si>
  <si>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</si>
  <si>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</si>
  <si>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</si>
  <si>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</si>
  <si>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</si>
  <si>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</si>
  <si>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</si>
  <si>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</si>
  <si>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</si>
  <si>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</si>
  <si>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</si>
  <si>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</si>
  <si>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</si>
  <si>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</si>
  <si>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</si>
  <si>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</si>
  <si>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</si>
  <si>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</si>
  <si>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</si>
  <si>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</si>
  <si>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</si>
  <si>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</si>
  <si>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</si>
  <si>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</si>
  <si>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</si>
  <si>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</si>
  <si>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</si>
  <si>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</si>
  <si>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</si>
  <si>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</si>
  <si>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</si>
  <si>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</si>
  <si>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</si>
  <si>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</si>
  <si>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</si>
  <si>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</si>
  <si>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</si>
  <si>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</si>
  <si>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</si>
  <si>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</si>
  <si>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</si>
  <si>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</si>
  <si>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</si>
  <si>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</si>
  <si>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</si>
  <si>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</si>
  <si>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</si>
  <si>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</si>
  <si>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</si>
  <si>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</si>
  <si>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</si>
  <si>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</si>
  <si>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</si>
  <si>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</si>
  <si>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</si>
  <si>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</si>
  <si>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</si>
  <si>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</si>
  <si>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</si>
  <si>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</si>
  <si>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</si>
  <si>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</si>
  <si>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</si>
  <si>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</si>
  <si>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</si>
  <si>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</si>
  <si>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</si>
  <si>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</si>
  <si>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</si>
  <si>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</si>
  <si>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</si>
  <si>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</si>
  <si>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</si>
  <si>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</si>
  <si>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</si>
  <si>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</si>
  <si>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</si>
  <si>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</si>
  <si>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</si>
  <si>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</si>
  <si>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</si>
  <si>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</si>
  <si>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</si>
  <si>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</si>
  <si>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</si>
  <si>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</si>
  <si>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</si>
  <si>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</si>
  <si>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</si>
  <si>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</si>
  <si>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</si>
  <si>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</si>
  <si>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</si>
  <si>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</si>
  <si>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</si>
  <si>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</si>
  <si>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</si>
  <si>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</si>
  <si>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</si>
  <si>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</si>
  <si>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</si>
  <si>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</si>
  <si>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</si>
  <si>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</si>
  <si>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</si>
  <si>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</si>
  <si>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</si>
  <si>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</si>
  <si>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</si>
  <si>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</si>
  <si>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</si>
  <si>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</si>
  <si>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</si>
  <si>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</si>
  <si>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</si>
  <si>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</si>
  <si>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</si>
  <si>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</si>
  <si>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</si>
  <si>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</si>
  <si>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</si>
  <si>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</si>
  <si>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</si>
  <si>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</si>
  <si>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</si>
  <si>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</si>
  <si>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</si>
  <si>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</si>
  <si>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</si>
  <si>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</si>
  <si>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</si>
  <si>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</si>
  <si>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</si>
  <si>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</si>
  <si>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</si>
  <si>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</si>
  <si>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</si>
  <si>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</si>
  <si>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</si>
  <si>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</si>
  <si>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</si>
  <si>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</si>
  <si>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</si>
  <si>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</si>
  <si>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</si>
  <si>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</si>
  <si>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</si>
  <si>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</si>
  <si>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</si>
  <si>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</si>
  <si>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</si>
  <si>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</si>
  <si>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</si>
  <si>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</si>
  <si>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</si>
  <si>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</si>
  <si>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</si>
  <si>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</si>
  <si>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</si>
  <si>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</si>
  <si>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</si>
  <si>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</si>
  <si>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</si>
  <si>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</si>
  <si>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</si>
  <si>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</si>
  <si>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</si>
  <si>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</si>
  <si>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</si>
  <si>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</si>
  <si>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</si>
  <si>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</si>
  <si>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</si>
  <si>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</si>
  <si>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</si>
  <si>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</si>
  <si>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</si>
  <si>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</si>
  <si>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</si>
  <si>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</si>
  <si>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</si>
  <si>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</si>
  <si>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</si>
  <si>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</si>
  <si>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</si>
  <si>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</si>
  <si>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</si>
  <si>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</si>
  <si>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</si>
  <si>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</si>
  <si>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</si>
  <si>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</si>
  <si>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</si>
  <si>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</si>
  <si>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</si>
  <si>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</si>
  <si>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</si>
  <si>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</si>
  <si>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</si>
  <si>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</si>
  <si>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</si>
  <si>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</si>
  <si>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</si>
  <si>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</si>
  <si>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</si>
  <si>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</si>
  <si>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</si>
  <si>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</si>
  <si>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</si>
  <si>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</si>
  <si>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</si>
  <si>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</si>
  <si>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</si>
  <si>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</si>
  <si>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</si>
  <si>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</si>
  <si>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</si>
  <si>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</si>
  <si>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</si>
  <si>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</si>
  <si>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</si>
  <si>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</si>
  <si>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</si>
  <si>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</si>
  <si>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</si>
  <si>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</si>
  <si>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</si>
  <si>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</si>
  <si>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</si>
  <si>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</si>
  <si>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</si>
  <si>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</si>
  <si>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</si>
  <si>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</si>
  <si>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</si>
  <si>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</si>
  <si>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</si>
  <si>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</si>
  <si>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</si>
  <si>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</si>
  <si>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</si>
  <si>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</si>
  <si>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</si>
  <si>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</si>
  <si>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</si>
  <si>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</si>
  <si>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</si>
  <si>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</si>
  <si>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</si>
  <si>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</si>
  <si>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</si>
  <si>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</si>
  <si>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</si>
  <si>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</si>
  <si>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</si>
  <si>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</si>
  <si>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</si>
  <si>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</si>
  <si>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</si>
  <si>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</si>
  <si>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</si>
  <si>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</si>
  <si>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</si>
  <si>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</si>
  <si>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</si>
  <si>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</si>
  <si>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</si>
  <si>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</si>
  <si>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</si>
  <si>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</si>
  <si>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</si>
  <si>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</si>
  <si>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</si>
  <si>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</si>
  <si>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</si>
  <si>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</si>
  <si>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</si>
  <si>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</si>
  <si>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</si>
  <si>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</si>
  <si>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</si>
  <si>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</si>
  <si>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</si>
  <si>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</si>
  <si>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</si>
  <si>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</si>
  <si>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</si>
  <si>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</si>
  <si>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</si>
  <si>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</si>
  <si>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</si>
  <si>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</si>
  <si>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</si>
  <si>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</si>
  <si>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</si>
  <si>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</si>
  <si>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</si>
  <si>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</si>
  <si>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</si>
  <si>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</si>
  <si>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</si>
  <si>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</si>
  <si>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</si>
  <si>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</si>
  <si>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</si>
  <si>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</si>
  <si>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</si>
  <si>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</si>
  <si>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</si>
  <si>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</si>
  <si>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</si>
  <si>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</si>
  <si>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</si>
  <si>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</si>
  <si>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</si>
  <si>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</si>
  <si>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</si>
  <si>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</si>
  <si>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</si>
  <si>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</si>
  <si>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</si>
  <si>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</si>
  <si>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</si>
  <si>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</si>
  <si>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</si>
  <si>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</si>
  <si>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</si>
  <si>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</si>
  <si>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</si>
  <si>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</si>
  <si>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</si>
  <si>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</si>
  <si>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</si>
  <si>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</si>
  <si>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</si>
  <si>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</si>
  <si>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</si>
  <si>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</si>
  <si>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</si>
  <si>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</si>
  <si>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</si>
  <si>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</si>
  <si>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</si>
  <si>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</si>
  <si>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</si>
  <si>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</si>
  <si>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</si>
  <si>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</si>
  <si>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</si>
  <si>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</si>
  <si>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</si>
  <si>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</si>
  <si>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</si>
  <si>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</si>
  <si>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</si>
  <si>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</si>
  <si>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</si>
  <si>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</si>
  <si>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</si>
  <si>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</si>
  <si>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</si>
  <si>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</si>
  <si>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</si>
  <si>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</si>
  <si>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</si>
  <si>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</si>
  <si>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</si>
  <si>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</si>
  <si>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</si>
  <si>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</si>
  <si>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</si>
  <si>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</si>
  <si>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</si>
  <si>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</si>
  <si>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</si>
  <si>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</si>
  <si>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</si>
  <si>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</si>
  <si>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</si>
  <si>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</si>
  <si>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</si>
  <si>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</si>
  <si>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</si>
  <si>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</si>
  <si>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</si>
  <si>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</si>
  <si>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</si>
  <si>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</si>
  <si>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</si>
  <si>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</si>
  <si>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</si>
  <si>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</si>
  <si>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</si>
  <si>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</si>
  <si>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</si>
  <si>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</si>
  <si>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</si>
  <si>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</si>
  <si>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</si>
  <si>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</si>
  <si>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</si>
  <si>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</si>
  <si>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</si>
  <si>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</si>
  <si>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</si>
  <si>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</si>
  <si>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</si>
  <si>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</si>
  <si>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</si>
  <si>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</si>
  <si>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</si>
  <si>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</si>
  <si>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</si>
  <si>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</si>
  <si>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</si>
  <si>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</si>
  <si>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</si>
  <si>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</si>
  <si>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</si>
  <si>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</si>
  <si>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</si>
  <si>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</si>
  <si>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</si>
  <si>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</si>
  <si>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</si>
  <si>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</si>
  <si>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</si>
  <si>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</si>
  <si>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</si>
  <si>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</si>
  <si>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</si>
  <si>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</si>
  <si>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</si>
  <si>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</si>
  <si>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</si>
  <si>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</si>
  <si>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</si>
  <si>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</si>
  <si>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</si>
  <si>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</si>
  <si>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</si>
  <si>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</si>
  <si>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</si>
  <si>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</si>
  <si>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</si>
  <si>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</si>
  <si>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</si>
  <si>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</si>
  <si>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</si>
  <si>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</si>
  <si>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</si>
  <si>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</si>
  <si>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</si>
  <si>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</si>
  <si>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</si>
  <si>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</si>
  <si>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</si>
  <si>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</si>
  <si>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</si>
  <si>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</si>
  <si>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</si>
  <si>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</si>
  <si>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</si>
  <si>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</si>
  <si>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</si>
  <si>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</si>
  <si>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</si>
  <si>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</si>
  <si>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</si>
  <si>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</si>
  <si>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</si>
  <si>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</si>
  <si>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</si>
  <si>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</si>
  <si>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</si>
  <si>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</si>
  <si>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</si>
  <si>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</si>
  <si>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</si>
  <si>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</si>
  <si>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</si>
  <si>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</si>
  <si>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</si>
  <si>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</si>
  <si>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</si>
  <si>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</si>
  <si>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</si>
  <si>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</si>
  <si>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</si>
  <si>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</si>
  <si>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</si>
  <si>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</si>
  <si>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</si>
  <si>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</si>
  <si>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</si>
  <si>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</si>
  <si>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</si>
  <si>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</si>
  <si>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</si>
  <si>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</si>
  <si>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</si>
  <si>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</si>
  <si>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</si>
  <si>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</si>
  <si>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</si>
  <si>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</si>
  <si>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</si>
  <si>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</si>
  <si>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</si>
  <si>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</si>
  <si>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</si>
  <si>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</si>
  <si>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</si>
  <si>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</si>
  <si>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</si>
  <si>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</si>
  <si>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</si>
  <si>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</si>
  <si>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</si>
  <si>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</si>
  <si>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</si>
  <si>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</si>
  <si>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</si>
  <si>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</si>
  <si>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</si>
  <si>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</si>
  <si>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</si>
  <si>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</si>
  <si>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</si>
  <si>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</si>
  <si>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</si>
  <si>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</si>
  <si>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</si>
  <si>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</si>
  <si>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</si>
  <si>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</si>
  <si>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</si>
  <si>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</si>
  <si>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</si>
  <si>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</si>
  <si>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</si>
  <si>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</si>
  <si>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</si>
  <si>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</si>
  <si>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</si>
  <si>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</si>
  <si>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</si>
  <si>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</si>
  <si>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</si>
  <si>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</si>
  <si>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</si>
  <si>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</si>
  <si>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</si>
  <si>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</si>
  <si>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</si>
  <si>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</si>
  <si>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</si>
  <si>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</si>
  <si>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</si>
  <si>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</si>
  <si>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</si>
  <si>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</si>
  <si>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</si>
  <si>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</si>
  <si>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</si>
  <si>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</si>
  <si>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</si>
  <si>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</si>
  <si>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</si>
  <si>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</si>
  <si>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</si>
  <si>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</si>
  <si>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</si>
  <si>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</si>
  <si>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</si>
  <si>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</si>
  <si>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</si>
  <si>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</si>
  <si>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</si>
  <si>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</si>
  <si>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</si>
  <si>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</si>
  <si>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</si>
  <si>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</si>
  <si>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</si>
  <si>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</si>
  <si>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</si>
  <si>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</si>
  <si>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</si>
  <si>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</si>
  <si>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</si>
  <si>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</si>
  <si>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</si>
  <si>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</si>
  <si>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</si>
  <si>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</si>
  <si>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</si>
  <si>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</si>
  <si>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</si>
  <si>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</si>
  <si>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</si>
  <si>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</si>
  <si>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</si>
  <si>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</si>
  <si>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</si>
  <si>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</si>
  <si>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</si>
  <si>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</si>
  <si>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</si>
  <si>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</si>
  <si>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</si>
  <si>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</si>
  <si>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</si>
  <si>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</si>
  <si>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</si>
  <si>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</si>
  <si>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</si>
  <si>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</si>
  <si>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</si>
  <si>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</si>
  <si>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</si>
  <si>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</si>
  <si>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</si>
  <si>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</si>
  <si>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</si>
  <si>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</si>
  <si>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</si>
  <si>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</si>
  <si>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</si>
  <si>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</si>
  <si>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</si>
  <si>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</si>
  <si>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</si>
  <si>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</si>
  <si>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</si>
  <si>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</si>
  <si>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</si>
  <si>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</si>
  <si>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</si>
  <si>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</si>
  <si>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</si>
  <si>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</si>
  <si>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</si>
  <si>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</si>
  <si>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</si>
  <si>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</si>
  <si>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</si>
  <si>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</si>
  <si>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</si>
  <si>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</si>
  <si>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</si>
  <si>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</si>
  <si>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</si>
  <si>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</si>
  <si>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</si>
  <si>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</si>
  <si>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</si>
  <si>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</si>
  <si>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</si>
  <si>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</si>
  <si>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</si>
  <si>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</si>
  <si>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</si>
  <si>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</si>
  <si>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</si>
  <si>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</si>
  <si>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</si>
  <si>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</si>
  <si>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</si>
  <si>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</si>
  <si>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</si>
  <si>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</si>
  <si>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</si>
  <si>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</si>
  <si>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</si>
  <si>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</si>
  <si>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</si>
  <si>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</si>
  <si>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</si>
  <si>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</si>
  <si>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</si>
  <si>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</si>
  <si>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</si>
  <si>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</si>
  <si>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</si>
  <si>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</si>
  <si>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</si>
  <si>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</si>
  <si>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</si>
  <si>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</si>
  <si>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</si>
  <si>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</si>
  <si>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</si>
  <si>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</si>
  <si>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</si>
  <si>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</si>
  <si>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</si>
  <si>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</si>
  <si>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</si>
  <si>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</si>
  <si>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</si>
  <si>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</si>
  <si>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</si>
  <si>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</si>
  <si>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</si>
  <si>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</si>
  <si>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</si>
  <si>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</si>
  <si>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</si>
  <si>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</si>
  <si>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</si>
  <si>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</si>
  <si>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</si>
  <si>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</si>
  <si>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</si>
  <si>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</si>
  <si>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</si>
  <si>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</si>
  <si>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</si>
  <si>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</si>
  <si>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</si>
  <si>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</si>
  <si>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</si>
  <si>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</si>
  <si>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</si>
  <si>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</si>
  <si>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</si>
  <si>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</si>
  <si>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</si>
  <si>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</si>
  <si>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</si>
  <si>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</si>
  <si>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</si>
  <si>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</si>
  <si>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</si>
  <si>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</si>
  <si>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</si>
  <si>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</si>
  <si>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</si>
  <si>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</si>
  <si>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</si>
  <si>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</si>
  <si>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</si>
  <si>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</si>
  <si>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</si>
  <si>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</si>
  <si>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</si>
  <si>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</si>
  <si>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</si>
  <si>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</si>
  <si>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</si>
  <si>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</si>
  <si>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</si>
  <si>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</si>
  <si>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</si>
  <si>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</si>
  <si>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</si>
  <si>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</si>
  <si>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</si>
  <si>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</si>
  <si>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</si>
  <si>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</si>
  <si>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</si>
  <si>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</si>
  <si>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</si>
  <si>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</si>
  <si>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</si>
  <si>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</si>
  <si>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</si>
  <si>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</si>
  <si>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</si>
  <si>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</si>
  <si>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</si>
  <si>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</si>
  <si>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</si>
  <si>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</si>
  <si>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</si>
  <si>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</si>
  <si>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</si>
  <si>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</si>
  <si>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</si>
  <si>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</si>
  <si>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</si>
  <si>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</si>
  <si>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</si>
  <si>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</si>
  <si>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</si>
  <si>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</si>
  <si>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</si>
  <si>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</si>
  <si>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</si>
  <si>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</si>
  <si>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</si>
  <si>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</si>
  <si>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</si>
  <si>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</si>
  <si>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</si>
  <si>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</si>
  <si>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</si>
  <si>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</si>
  <si>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</si>
  <si>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</si>
  <si>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</si>
  <si>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</si>
  <si>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</si>
  <si>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</si>
  <si>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</si>
  <si>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</si>
  <si>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</si>
  <si>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</si>
  <si>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</si>
  <si>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</si>
  <si>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</si>
  <si>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</si>
  <si>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</si>
  <si>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</si>
  <si>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</si>
  <si>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</si>
  <si>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</si>
  <si>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</si>
  <si>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</si>
  <si>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</si>
  <si>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</si>
  <si>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</si>
  <si>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</si>
  <si>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</si>
  <si>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</si>
  <si>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</si>
  <si>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</si>
  <si>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</si>
  <si>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</si>
  <si>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</si>
  <si>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</si>
  <si>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</si>
  <si>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</si>
  <si>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</si>
  <si>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</si>
  <si>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</si>
  <si>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</si>
  <si>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</si>
  <si>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</si>
  <si>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</si>
  <si>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</si>
  <si>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</si>
  <si>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</si>
  <si>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</si>
  <si>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</si>
  <si>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</si>
  <si>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</si>
  <si>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</si>
  <si>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</si>
  <si>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</si>
  <si>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</si>
  <si>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</si>
  <si>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</si>
  <si>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</si>
  <si>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</si>
  <si>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</si>
  <si>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</si>
  <si>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</si>
  <si>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</si>
  <si>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</si>
  <si>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</si>
  <si>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</si>
  <si>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</si>
  <si>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</si>
  <si>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</si>
  <si>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</si>
  <si>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</si>
  <si>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</si>
  <si>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</si>
  <si>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</si>
  <si>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</si>
  <si>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</si>
  <si>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</si>
  <si>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</si>
  <si>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</si>
  <si>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</si>
  <si>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</si>
  <si>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</si>
  <si>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</si>
  <si>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</si>
  <si>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</si>
  <si>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</si>
  <si>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</si>
  <si>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</si>
  <si>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</si>
  <si>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</si>
  <si>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</si>
  <si>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</si>
  <si>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</si>
  <si>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</si>
  <si>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</si>
  <si>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</si>
  <si>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</si>
  <si>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</si>
  <si>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</si>
  <si>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</si>
  <si>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</si>
  <si>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</si>
  <si>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</si>
  <si>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</si>
  <si>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</si>
  <si>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</si>
  <si>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</si>
  <si>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</si>
  <si>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</si>
  <si>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</si>
  <si>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</si>
  <si>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</si>
  <si>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</si>
  <si>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</si>
  <si>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</si>
  <si>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</si>
  <si>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</si>
  <si>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</si>
  <si>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</si>
  <si>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</si>
  <si>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</si>
  <si>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</si>
  <si>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</si>
  <si>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</si>
  <si>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</si>
  <si>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</si>
  <si>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</si>
  <si>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</si>
  <si>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</si>
  <si>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</si>
  <si>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</si>
  <si>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</si>
  <si>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</si>
  <si>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</si>
  <si>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</si>
  <si>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</si>
  <si>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</si>
  <si>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</si>
  <si>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</si>
  <si>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</si>
  <si>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</si>
  <si>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</si>
  <si>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</si>
  <si>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</si>
  <si>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</si>
  <si>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</si>
  <si>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</si>
  <si>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</si>
  <si>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</si>
  <si>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</si>
  <si>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</si>
  <si>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</si>
  <si>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</si>
  <si>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</si>
  <si>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</si>
  <si>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</si>
  <si>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</si>
  <si>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</si>
  <si>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</si>
  <si>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</si>
  <si>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</si>
  <si>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</si>
  <si>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</si>
  <si>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</si>
  <si>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</si>
  <si>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</si>
  <si>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</si>
  <si>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</si>
  <si>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</si>
  <si>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</si>
  <si>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</si>
  <si>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</si>
  <si>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</si>
  <si>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</si>
  <si>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</si>
  <si>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</si>
  <si>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</si>
  <si>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</si>
  <si>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</si>
  <si>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</si>
  <si>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</si>
  <si>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</si>
  <si>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</si>
  <si>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</si>
  <si>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</si>
  <si>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</si>
  <si>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</si>
  <si>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</si>
  <si>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</si>
  <si>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</si>
  <si>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</si>
  <si>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</si>
  <si>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</si>
  <si>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</si>
  <si>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</si>
  <si>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</si>
  <si>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</si>
  <si>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</si>
  <si>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</si>
  <si>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</si>
  <si>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</si>
  <si>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</si>
  <si>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</si>
  <si>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</si>
  <si>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</si>
  <si>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</si>
  <si>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</si>
  <si>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</si>
  <si>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</si>
  <si>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</si>
  <si>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</si>
  <si>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</si>
  <si>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</si>
  <si>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</si>
  <si>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</si>
  <si>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</si>
  <si>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</si>
  <si>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</si>
  <si>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</si>
  <si>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</si>
  <si>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</si>
  <si>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</si>
  <si>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</si>
  <si>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</si>
  <si>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</si>
  <si>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</si>
  <si>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</si>
  <si>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</si>
  <si>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</si>
  <si>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</si>
  <si>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</si>
  <si>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</si>
  <si>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</si>
  <si>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</si>
  <si>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</si>
  <si>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</si>
  <si>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</si>
  <si>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</si>
  <si>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</si>
  <si>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</si>
  <si>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</si>
  <si>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</si>
  <si>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</si>
  <si>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</si>
  <si>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</si>
  <si>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</si>
  <si>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</si>
  <si>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</si>
  <si>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</si>
  <si>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</si>
  <si>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</si>
  <si>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</si>
  <si>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</si>
  <si>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</si>
  <si>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</si>
  <si>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</si>
  <si>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</si>
  <si>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</si>
  <si>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</si>
  <si>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</si>
  <si>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</si>
  <si>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</si>
  <si>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</si>
  <si>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</si>
  <si>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</si>
  <si>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</si>
  <si>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</si>
  <si>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</si>
  <si>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</si>
  <si>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</si>
  <si>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</si>
  <si>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</si>
  <si>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</si>
  <si>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</si>
  <si>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</si>
  <si>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</si>
  <si>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</si>
  <si>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</si>
  <si>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</si>
  <si>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</si>
  <si>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</si>
  <si>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</si>
  <si>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</si>
  <si>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</si>
  <si>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</si>
  <si>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</si>
  <si>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</si>
  <si>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</si>
  <si>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</si>
  <si>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</si>
  <si>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</si>
  <si>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</si>
  <si>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</si>
  <si>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</si>
  <si>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</si>
  <si>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</si>
  <si>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</si>
  <si>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</si>
  <si>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</si>
  <si>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</si>
  <si>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</si>
  <si>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</si>
  <si>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</si>
  <si>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</si>
  <si>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</si>
  <si>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</si>
  <si>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</si>
  <si>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</si>
  <si>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</si>
  <si>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</si>
  <si>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</si>
  <si>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</si>
  <si>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</si>
  <si>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</si>
  <si>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</si>
  <si>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</si>
  <si>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</si>
  <si>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</si>
  <si>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</si>
  <si>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</si>
  <si>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</si>
  <si>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</si>
  <si>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</si>
  <si>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</si>
  <si>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</si>
  <si>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</si>
  <si>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</si>
  <si>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</si>
  <si>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</si>
  <si>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</si>
  <si>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</si>
  <si>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</si>
  <si>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</si>
  <si>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</si>
  <si>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</si>
  <si>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</si>
  <si>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</si>
  <si>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</si>
  <si>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</si>
  <si>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</si>
  <si>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</si>
  <si>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</si>
  <si>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</si>
  <si>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</si>
  <si>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</si>
  <si>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</si>
  <si>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</si>
  <si>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</si>
  <si>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</si>
  <si>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</si>
  <si>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</si>
  <si>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</si>
  <si>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</si>
  <si>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</si>
  <si>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</si>
  <si>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</si>
  <si>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</si>
  <si>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</si>
  <si>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</si>
  <si>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</si>
  <si>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</si>
  <si>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</si>
  <si>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</si>
  <si>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</si>
  <si>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</si>
  <si>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</si>
  <si>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</si>
  <si>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</si>
  <si>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</si>
  <si>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</si>
  <si>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</si>
  <si>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</si>
  <si>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</si>
  <si>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</si>
  <si>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</si>
  <si>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</si>
  <si>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</si>
  <si>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</si>
  <si>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</si>
  <si>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</si>
  <si>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</si>
  <si>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</si>
  <si>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</si>
  <si>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</si>
  <si>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</si>
  <si>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</si>
  <si>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</si>
  <si>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</si>
  <si>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</si>
  <si>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</si>
  <si>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</si>
  <si>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</si>
  <si>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</si>
  <si>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</si>
  <si>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</si>
  <si>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</si>
  <si>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</si>
  <si>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</si>
  <si>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</si>
  <si>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</si>
  <si>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</si>
  <si>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</si>
  <si>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</si>
  <si>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</si>
  <si>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</si>
  <si>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</si>
  <si>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</si>
  <si>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</si>
  <si>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</si>
  <si>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</si>
  <si>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</si>
  <si>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</si>
  <si>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</si>
  <si>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</si>
  <si>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</si>
  <si>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</si>
  <si>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</si>
  <si>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</si>
  <si>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</si>
  <si>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</si>
  <si>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</si>
  <si>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</si>
  <si>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</si>
  <si>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</si>
  <si>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</si>
  <si>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</si>
  <si>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</si>
  <si>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</si>
  <si>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</si>
  <si>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</si>
  <si>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</si>
  <si>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</si>
  <si>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</si>
  <si>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</si>
  <si>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</si>
  <si>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</si>
  <si>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</si>
  <si>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</si>
  <si>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</si>
  <si>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</si>
  <si>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</si>
  <si>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</si>
  <si>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</si>
  <si>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</si>
  <si>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</si>
  <si>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</si>
  <si>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</si>
  <si>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</si>
  <si>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</si>
  <si>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</si>
  <si>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</si>
  <si>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</si>
  <si>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</si>
  <si>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</si>
  <si>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</si>
  <si>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</si>
  <si>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</si>
  <si>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</si>
  <si>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</si>
  <si>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</si>
  <si>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</si>
  <si>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</si>
  <si>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</si>
  <si>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</si>
  <si>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</si>
  <si>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</si>
  <si>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</si>
  <si>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</si>
  <si>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</si>
  <si>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</si>
  <si>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</si>
  <si>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</si>
  <si>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</si>
  <si>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</si>
  <si>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</si>
  <si>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</si>
  <si>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</si>
  <si>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</si>
  <si>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</si>
  <si>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</si>
  <si>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</si>
  <si>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</si>
  <si>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</si>
  <si>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</si>
  <si>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</si>
  <si>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</si>
  <si>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</si>
  <si>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</si>
  <si>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</si>
  <si>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</si>
  <si>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</si>
  <si>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</si>
  <si>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</si>
  <si>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</si>
  <si>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</si>
  <si>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</si>
  <si>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</si>
  <si>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</si>
  <si>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</si>
  <si>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</si>
  <si>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</si>
  <si>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</si>
  <si>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</si>
  <si>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</si>
  <si>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</si>
  <si>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</si>
  <si>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</si>
  <si>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</si>
  <si>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</si>
  <si>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</si>
  <si>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</si>
  <si>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</si>
  <si>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</si>
  <si>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</si>
  <si>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</si>
  <si>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</si>
  <si>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</si>
  <si>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</si>
  <si>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</si>
  <si>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</si>
  <si>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</si>
  <si>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</si>
  <si>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</si>
  <si>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</si>
  <si>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</si>
  <si>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</si>
  <si>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</si>
  <si>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</si>
  <si>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</si>
  <si>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</si>
  <si>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</si>
  <si>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</si>
  <si>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</si>
  <si>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</si>
  <si>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</si>
  <si>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</si>
  <si>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</si>
  <si>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</si>
  <si>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</si>
  <si>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</si>
  <si>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</si>
  <si>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</si>
  <si>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</si>
  <si>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</si>
  <si>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</si>
  <si>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</si>
  <si>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</si>
  <si>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</si>
  <si>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</si>
  <si>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</si>
  <si>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</si>
  <si>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</si>
  <si>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</si>
  <si>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</si>
  <si>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</si>
  <si>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</si>
  <si>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</si>
  <si>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</si>
  <si>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</si>
  <si>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</si>
  <si>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</si>
  <si>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</si>
  <si>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</si>
  <si>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</si>
  <si>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</si>
  <si>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</si>
  <si>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</si>
  <si>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</si>
  <si>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</si>
  <si>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</si>
  <si>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</si>
  <si>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</si>
  <si>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</si>
  <si>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</si>
  <si>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</si>
  <si>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</si>
  <si>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</si>
  <si>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</si>
  <si>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</si>
  <si>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</si>
  <si>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</si>
  <si>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</si>
  <si>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</si>
  <si>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</si>
  <si>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</si>
  <si>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</si>
  <si>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</si>
  <si>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</si>
  <si>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</si>
  <si>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</si>
  <si>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</si>
  <si>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</si>
  <si>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</si>
  <si>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</si>
  <si>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</si>
  <si>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</si>
  <si>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</si>
  <si>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</si>
  <si>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</si>
  <si>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</si>
  <si>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</si>
  <si>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</si>
  <si>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</si>
  <si>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</si>
  <si>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</si>
  <si>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</si>
  <si>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</si>
  <si>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</si>
  <si>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</si>
  <si>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</si>
  <si>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</si>
  <si>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</si>
  <si>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</si>
  <si>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</si>
  <si>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</si>
  <si>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</si>
  <si>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</si>
  <si>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</si>
  <si>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</si>
  <si>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</si>
  <si>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</si>
  <si>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</si>
  <si>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</si>
  <si>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</si>
  <si>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</si>
  <si>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</si>
  <si>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</si>
  <si>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</si>
  <si>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</si>
  <si>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</si>
  <si>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</si>
  <si>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</si>
  <si>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</si>
  <si>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</si>
  <si>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</si>
  <si>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</si>
  <si>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</si>
  <si>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</si>
  <si>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</si>
  <si>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</si>
  <si>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</si>
  <si>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</si>
  <si>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</si>
  <si>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</si>
  <si>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</si>
  <si>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</si>
  <si>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</si>
  <si>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</si>
  <si>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</si>
  <si>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</si>
  <si>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</si>
  <si>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</si>
  <si>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</si>
  <si>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</si>
  <si>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</si>
  <si>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</si>
  <si>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</si>
  <si>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</si>
  <si>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</si>
  <si>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</si>
  <si>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</si>
  <si>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</si>
  <si>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</si>
  <si>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</si>
  <si>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</si>
  <si>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</si>
  <si>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</si>
  <si>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</si>
  <si>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</si>
  <si>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</si>
  <si>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</si>
  <si>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</si>
  <si>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</si>
  <si>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</si>
  <si>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</si>
  <si>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</si>
  <si>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</si>
  <si>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</si>
  <si>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</si>
  <si>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</si>
  <si>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</si>
  <si>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</si>
  <si>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</si>
  <si>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</si>
  <si>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</si>
  <si>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</si>
  <si>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</si>
  <si>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</si>
  <si>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</si>
  <si>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</si>
  <si>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</si>
  <si>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</si>
  <si>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</si>
  <si>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</si>
  <si>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</si>
  <si>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</si>
  <si>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</si>
  <si>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</si>
  <si>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</si>
  <si>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</si>
  <si>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</si>
  <si>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</si>
  <si>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</si>
  <si>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</si>
  <si>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</si>
  <si>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</si>
  <si>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</si>
  <si>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</si>
  <si>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</si>
  <si>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</si>
  <si>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</si>
  <si>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</si>
  <si>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</si>
  <si>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</si>
  <si>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</si>
  <si>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</si>
  <si>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</si>
  <si>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</si>
  <si>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</si>
  <si>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</si>
  <si>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</si>
  <si>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</si>
  <si>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</si>
  <si>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</si>
  <si>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</si>
  <si>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</si>
  <si>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</si>
  <si>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</si>
  <si>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</si>
  <si>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</si>
  <si>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</si>
  <si>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</si>
  <si>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</si>
  <si>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</si>
  <si>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</si>
  <si>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</si>
  <si>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</si>
  <si>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</si>
  <si>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</si>
  <si>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</si>
  <si>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</si>
  <si>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</si>
  <si>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</si>
  <si>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</si>
  <si>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</si>
  <si>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</si>
  <si>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</si>
  <si>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</si>
  <si>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</si>
  <si>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</si>
  <si>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</si>
  <si>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</si>
  <si>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</si>
  <si>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</si>
  <si>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</si>
  <si>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</si>
  <si>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</si>
  <si>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</si>
  <si>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</si>
  <si>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</si>
  <si>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</si>
  <si>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</si>
  <si>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</si>
  <si>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</si>
  <si>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</si>
  <si>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</si>
  <si>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</si>
  <si>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</si>
  <si>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</si>
  <si>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</si>
  <si>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</si>
  <si>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</si>
  <si>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</si>
  <si>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</si>
  <si>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</si>
  <si>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</si>
  <si>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</si>
  <si>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</si>
  <si>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</si>
  <si>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</si>
  <si>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</si>
  <si>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</si>
  <si>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</si>
  <si>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</si>
  <si>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</si>
  <si>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</si>
  <si>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</si>
  <si>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</si>
  <si>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</si>
  <si>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</si>
  <si>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</si>
  <si>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</si>
  <si>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</si>
  <si>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</si>
  <si>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</si>
  <si>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</si>
  <si>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</si>
  <si>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</si>
  <si>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</si>
  <si>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</si>
  <si>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</si>
  <si>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</si>
  <si>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</si>
  <si>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</si>
  <si>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</si>
  <si>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</si>
  <si>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</si>
  <si>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</si>
  <si>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</si>
  <si>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</si>
  <si>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</si>
  <si>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</si>
  <si>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</si>
  <si>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</si>
  <si>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</si>
  <si>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</si>
  <si>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</si>
  <si>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</si>
  <si>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</si>
  <si>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</si>
  <si>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</si>
  <si>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</si>
  <si>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</si>
  <si>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</si>
  <si>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</si>
  <si>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</si>
  <si>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</si>
  <si>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</si>
  <si>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</si>
  <si>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</si>
  <si>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</si>
  <si>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</si>
  <si>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</si>
  <si>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</si>
  <si>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</si>
  <si>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</si>
  <si>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</si>
  <si>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</si>
  <si>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</si>
  <si>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</si>
  <si>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</si>
  <si>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</si>
  <si>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</si>
  <si>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</si>
  <si>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</si>
  <si>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</si>
  <si>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</si>
  <si>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</si>
  <si>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</si>
  <si>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</si>
  <si>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</si>
  <si>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</si>
  <si>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</si>
  <si>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</si>
  <si>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</si>
  <si>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</si>
  <si>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</si>
  <si>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</si>
  <si>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</si>
  <si>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</si>
  <si>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</si>
  <si>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</si>
  <si>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</si>
  <si>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</si>
  <si>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</si>
  <si>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</si>
  <si>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</si>
  <si>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</si>
  <si>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</si>
  <si>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</si>
  <si>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</si>
  <si>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</si>
  <si>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</si>
  <si>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</si>
  <si>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</si>
  <si>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</si>
  <si>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</si>
  <si>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</si>
  <si>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</si>
  <si>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</si>
  <si>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</si>
  <si>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</si>
  <si>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</si>
  <si>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</si>
  <si>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</si>
  <si>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</si>
  <si>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</si>
  <si>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</si>
  <si>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</si>
  <si>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</si>
  <si>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</si>
  <si>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</si>
  <si>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</si>
  <si>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</si>
  <si>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</si>
  <si>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</si>
  <si>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</si>
  <si>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</si>
  <si>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</si>
  <si>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</si>
  <si>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</si>
  <si>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</si>
  <si>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</si>
  <si>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</si>
  <si>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</si>
  <si>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</si>
  <si>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</si>
  <si>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</si>
  <si>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</si>
  <si>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</si>
  <si>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</si>
  <si>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</si>
  <si>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</si>
  <si>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</si>
  <si>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</si>
  <si>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</si>
  <si>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</si>
  <si>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</si>
  <si>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</si>
  <si>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</si>
  <si>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</si>
  <si>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</si>
  <si>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</si>
  <si>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</si>
  <si>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</si>
  <si>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</si>
  <si>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</si>
  <si>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</si>
  <si>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</si>
  <si>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</si>
  <si>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</si>
  <si>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</si>
  <si>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</si>
  <si>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</si>
  <si>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</si>
  <si>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</si>
  <si>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</si>
  <si>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</si>
  <si>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</si>
  <si>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</si>
  <si>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</si>
  <si>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</si>
  <si>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</si>
  <si>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</si>
  <si>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</si>
  <si>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</si>
  <si>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</si>
  <si>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</si>
  <si>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</si>
  <si>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</si>
  <si>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</si>
  <si>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</si>
  <si>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</si>
  <si>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</si>
  <si>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</si>
  <si>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</si>
  <si>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</si>
  <si>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</si>
  <si>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</si>
  <si>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</si>
  <si>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</si>
  <si>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</si>
  <si>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</si>
  <si>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</si>
  <si>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</si>
  <si>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</si>
  <si>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</si>
  <si>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</si>
  <si>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</si>
  <si>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</si>
  <si>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</si>
  <si>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</si>
  <si>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</si>
  <si>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</si>
  <si>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</si>
  <si>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</si>
  <si>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</si>
  <si>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</si>
  <si>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</si>
  <si>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</si>
  <si>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</si>
  <si>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</si>
  <si>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</si>
  <si>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</si>
  <si>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</si>
  <si>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</si>
  <si>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</si>
  <si>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</si>
  <si>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</si>
  <si>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</si>
  <si>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</si>
  <si>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</si>
  <si>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</si>
  <si>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</si>
  <si>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</si>
  <si>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</si>
  <si>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</si>
  <si>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</si>
  <si>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</si>
  <si>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</si>
  <si>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</si>
  <si>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</si>
  <si>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</si>
  <si>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</si>
  <si>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</si>
  <si>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</si>
  <si>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</si>
  <si>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</si>
  <si>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</si>
  <si>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</si>
  <si>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</si>
  <si>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</si>
  <si>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</si>
  <si>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</si>
  <si>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</si>
  <si>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</si>
  <si>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</si>
  <si>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</si>
  <si>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</si>
  <si>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</si>
  <si>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</si>
  <si>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</si>
  <si>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</si>
  <si>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</si>
  <si>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</si>
  <si>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</si>
  <si>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</si>
  <si>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</si>
  <si>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</si>
  <si>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</si>
  <si>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</si>
  <si>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</si>
  <si>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</si>
  <si>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</si>
  <si>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</si>
  <si>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</si>
  <si>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</si>
  <si>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</si>
  <si>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</si>
  <si>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</si>
  <si>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</si>
  <si>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</si>
  <si>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</si>
  <si>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</si>
  <si>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</si>
  <si>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</si>
  <si>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</si>
  <si>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</si>
  <si>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</si>
  <si>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</si>
  <si>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</si>
  <si>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</si>
  <si>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</si>
  <si>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</si>
  <si>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</si>
  <si>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</si>
  <si>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</si>
  <si>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</si>
  <si>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</si>
  <si>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</si>
  <si>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</si>
  <si>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</si>
  <si>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</si>
  <si>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</si>
  <si>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</si>
  <si>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</si>
  <si>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</si>
  <si>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</si>
  <si>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</si>
  <si>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</si>
  <si>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</si>
  <si>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</si>
  <si>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</si>
  <si>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</si>
  <si>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</si>
  <si>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</si>
  <si>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</si>
  <si>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</si>
  <si>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</si>
  <si>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</si>
  <si>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</si>
  <si>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</si>
  <si>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</si>
  <si>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</si>
  <si>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</si>
  <si>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</si>
  <si>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</si>
  <si>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</si>
  <si>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</si>
  <si>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</si>
  <si>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</si>
  <si>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</si>
  <si>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</si>
  <si>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</si>
  <si>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</si>
  <si>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</si>
  <si>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</si>
  <si>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</si>
  <si>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</si>
  <si>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</si>
  <si>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</si>
  <si>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</si>
  <si>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</si>
  <si>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</si>
  <si>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</si>
  <si>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</si>
  <si>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</si>
  <si>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</si>
  <si>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</si>
  <si>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</si>
  <si>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</si>
  <si>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</si>
  <si>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</si>
  <si>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</si>
  <si>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</si>
  <si>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</si>
  <si>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</si>
  <si>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</si>
  <si>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</si>
  <si>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</si>
  <si>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</si>
  <si>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</si>
  <si>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</si>
  <si>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</si>
  <si>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</si>
  <si>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</si>
  <si>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</si>
  <si>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</si>
  <si>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</si>
  <si>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</si>
  <si>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</si>
  <si>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</si>
  <si>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</si>
  <si>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</si>
  <si>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</si>
  <si>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</si>
  <si>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</si>
  <si>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</si>
  <si>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</si>
  <si>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</si>
  <si>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</si>
  <si>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</si>
  <si>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</si>
  <si>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</si>
  <si>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</si>
  <si>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</si>
  <si>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</si>
  <si>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</si>
  <si>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</si>
  <si>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</si>
  <si>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</si>
  <si>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</si>
  <si>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</si>
  <si>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</si>
  <si>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</si>
  <si>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</si>
  <si>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</si>
  <si>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</si>
  <si>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</si>
  <si>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</si>
  <si>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</si>
  <si>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</si>
  <si>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</si>
  <si>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</si>
  <si>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</si>
  <si>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</si>
  <si>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</si>
  <si>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</si>
  <si>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</si>
  <si>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</si>
  <si>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</si>
  <si>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</si>
  <si>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</si>
  <si>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</si>
  <si>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</si>
  <si>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</si>
  <si>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</si>
  <si>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</si>
  <si>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</si>
  <si>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</si>
  <si>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</si>
  <si>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</si>
  <si>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</si>
  <si>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</si>
  <si>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</si>
  <si>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</si>
  <si>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</si>
  <si>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</si>
  <si>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</si>
  <si>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</si>
  <si>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</si>
  <si>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</si>
  <si>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</si>
  <si>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</si>
  <si>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</si>
  <si>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</si>
  <si>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</si>
  <si>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</si>
  <si>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</si>
  <si>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</si>
  <si>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</si>
  <si>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</si>
  <si>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</si>
  <si>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</si>
  <si>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</si>
  <si>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</si>
  <si>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</si>
  <si>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</si>
  <si>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</si>
  <si>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</si>
  <si>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</si>
  <si>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</si>
  <si>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</si>
  <si>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</si>
  <si>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</si>
  <si>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</si>
  <si>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</si>
  <si>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</si>
  <si>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</si>
  <si>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</si>
  <si>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</si>
  <si>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</si>
  <si>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</si>
  <si>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</si>
  <si>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</si>
  <si>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</si>
  <si>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</si>
  <si>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</si>
  <si>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</si>
  <si>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</si>
  <si>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</si>
  <si>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</si>
  <si>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</si>
  <si>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</si>
  <si>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</si>
  <si>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</si>
  <si>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</si>
  <si>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</si>
  <si>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</si>
  <si>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</si>
  <si>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</si>
  <si>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</si>
  <si>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</si>
  <si>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</si>
  <si>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</si>
  <si>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</si>
  <si>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</si>
  <si>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</si>
  <si>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</si>
  <si>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</si>
  <si>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</si>
  <si>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</si>
  <si>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</si>
  <si>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</si>
  <si>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</si>
  <si>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</si>
  <si>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</si>
  <si>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</si>
  <si>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</si>
  <si>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</si>
  <si>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</si>
  <si>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</si>
  <si>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</si>
  <si>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</si>
  <si>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</si>
  <si>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</si>
  <si>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</si>
  <si>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</si>
  <si>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</si>
  <si>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</si>
  <si>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</si>
  <si>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</si>
  <si>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</si>
  <si>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</si>
  <si>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</si>
  <si>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</si>
  <si>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</si>
  <si>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</si>
  <si>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</si>
  <si>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</si>
  <si>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</si>
  <si>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</si>
  <si>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</si>
  <si>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</si>
  <si>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</si>
  <si>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</si>
  <si>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</si>
  <si>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</si>
  <si>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</si>
  <si>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</si>
  <si>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</si>
  <si>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</si>
  <si>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</si>
  <si>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</si>
  <si>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</si>
  <si>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</si>
  <si>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</si>
  <si>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</si>
  <si>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</si>
  <si>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</si>
  <si>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</si>
  <si>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</si>
  <si>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</si>
  <si>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</si>
  <si>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</si>
  <si>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</si>
  <si>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</si>
  <si>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</si>
  <si>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</si>
  <si>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</si>
  <si>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</si>
  <si>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</si>
  <si>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</si>
  <si>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</si>
  <si>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</si>
  <si>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</si>
  <si>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</si>
  <si>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</si>
  <si>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</si>
  <si>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</si>
  <si>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</si>
  <si>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</si>
  <si>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</si>
  <si>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</si>
  <si>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</si>
  <si>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</si>
  <si>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</si>
  <si>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</si>
  <si>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</si>
  <si>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</si>
  <si>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</si>
  <si>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</si>
  <si>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</si>
  <si>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</si>
  <si>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</si>
  <si>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</si>
  <si>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</si>
  <si>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</si>
  <si>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</si>
  <si>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</si>
  <si>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</si>
  <si>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</si>
  <si>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</si>
  <si>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</si>
  <si>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</si>
  <si>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</si>
  <si>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</si>
  <si>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</si>
  <si>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</si>
  <si>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</si>
  <si>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</si>
  <si>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</si>
  <si>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</si>
  <si>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</si>
  <si>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</si>
  <si>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</si>
  <si>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</si>
  <si>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</si>
  <si>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</si>
  <si>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</si>
  <si>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</si>
  <si>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</si>
  <si>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</si>
  <si>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</si>
  <si>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</si>
  <si>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</si>
  <si>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</si>
  <si>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</si>
  <si>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</si>
  <si>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</si>
  <si>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</si>
  <si>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</si>
  <si>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</si>
  <si>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</si>
  <si>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</si>
  <si>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</si>
  <si>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</si>
  <si>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</si>
  <si>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</si>
  <si>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</si>
  <si>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</si>
  <si>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</si>
  <si>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</si>
  <si>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</si>
  <si>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</si>
  <si>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</si>
  <si>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</si>
  <si>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</si>
  <si>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</si>
  <si>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</si>
  <si>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</si>
  <si>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</si>
  <si>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</si>
  <si>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</si>
  <si>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</si>
  <si>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</si>
  <si>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</si>
  <si>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</si>
  <si>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</si>
  <si>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</si>
  <si>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</si>
  <si>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</si>
  <si>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</si>
  <si>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</si>
  <si>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</si>
  <si>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</si>
  <si>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</si>
  <si>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</si>
  <si>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</si>
  <si>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</si>
  <si>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</si>
  <si>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</si>
  <si>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</si>
  <si>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</si>
  <si>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</si>
  <si>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</si>
  <si>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</si>
  <si>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</si>
  <si>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</si>
  <si>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</si>
  <si>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</si>
  <si>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</si>
  <si>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</si>
  <si>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</si>
  <si>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</si>
  <si>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</si>
  <si>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</si>
  <si>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</si>
  <si>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</si>
  <si>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</si>
  <si>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</si>
  <si>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</si>
  <si>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</si>
  <si>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</si>
  <si>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</si>
  <si>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</si>
  <si>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</si>
  <si>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</si>
  <si>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</si>
  <si>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</si>
  <si>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</si>
  <si>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</si>
  <si>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</si>
  <si>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</si>
  <si>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</si>
  <si>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</si>
  <si>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</si>
  <si>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</si>
  <si>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</si>
  <si>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</si>
  <si>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</si>
  <si>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</si>
  <si>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</si>
  <si>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</si>
  <si>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</si>
  <si>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</si>
  <si>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</si>
  <si>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</si>
  <si>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</si>
  <si>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</si>
  <si>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</si>
  <si>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</si>
  <si>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</si>
  <si>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</si>
  <si>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</si>
  <si>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</si>
  <si>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</si>
  <si>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</si>
  <si>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</si>
  <si>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</si>
  <si>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</si>
  <si>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</si>
  <si>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</si>
  <si>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</si>
  <si>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</si>
  <si>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</si>
  <si>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</si>
  <si>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</si>
  <si>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</si>
  <si>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</si>
  <si>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</si>
  <si>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</si>
  <si>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</si>
  <si>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</si>
  <si>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</si>
  <si>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</si>
  <si>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</si>
  <si>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</si>
  <si>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</si>
  <si>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</si>
  <si>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</si>
  <si>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</si>
  <si>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</si>
  <si>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</si>
  <si>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</si>
  <si>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</si>
  <si>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</si>
  <si>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</si>
  <si>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</si>
  <si>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</si>
  <si>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</si>
  <si>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</si>
  <si>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</si>
  <si>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</si>
  <si>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</si>
  <si>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</si>
  <si>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</si>
  <si>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</si>
  <si>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</si>
  <si>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</si>
  <si>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</si>
  <si>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</si>
  <si>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</si>
  <si>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</si>
  <si>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</si>
  <si>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</si>
  <si>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</si>
  <si>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</si>
  <si>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</si>
  <si>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</si>
  <si>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</si>
  <si>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</si>
  <si>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</si>
  <si>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</si>
  <si>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</si>
  <si>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</si>
  <si>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</si>
  <si>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</si>
  <si>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</si>
  <si>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</si>
  <si>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</si>
  <si>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</si>
  <si>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</si>
  <si>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</si>
  <si>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</si>
  <si>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</si>
  <si>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</si>
  <si>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</si>
  <si>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</si>
  <si>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</si>
  <si>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</si>
  <si>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</si>
  <si>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</si>
  <si>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</si>
  <si>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</si>
  <si>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</si>
  <si>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</si>
  <si>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</si>
  <si>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</si>
  <si>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</si>
  <si>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</si>
  <si>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</si>
  <si>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</si>
  <si>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</si>
  <si>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</si>
  <si>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</si>
  <si>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</si>
  <si>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</si>
  <si>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</si>
  <si>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</si>
  <si>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</si>
  <si>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</si>
  <si>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</si>
  <si>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</si>
  <si>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</si>
  <si>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</si>
  <si>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</si>
  <si>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</si>
  <si>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</si>
  <si>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</si>
  <si>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</si>
  <si>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</si>
  <si>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</si>
  <si>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</si>
  <si>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</si>
  <si>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</si>
  <si>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</si>
  <si>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</si>
  <si>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</si>
  <si>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</si>
  <si>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</si>
  <si>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</si>
  <si>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</si>
  <si>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</si>
  <si>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</si>
  <si>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</si>
  <si>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</si>
  <si>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</si>
  <si>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</si>
  <si>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</si>
  <si>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</si>
  <si>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</si>
  <si>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</si>
  <si>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</si>
  <si>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</si>
  <si>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</si>
  <si>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</si>
  <si>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</si>
  <si>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</si>
  <si>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</si>
  <si>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</si>
  <si>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</si>
  <si>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</si>
  <si>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</si>
  <si>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</si>
  <si>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</si>
  <si>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</si>
  <si>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</si>
  <si>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</si>
  <si>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</si>
  <si>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</si>
  <si>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</si>
  <si>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</si>
  <si>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</si>
  <si>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</si>
  <si>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</si>
  <si>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</si>
  <si>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</si>
  <si>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</si>
  <si>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</si>
  <si>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</si>
  <si>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</si>
  <si>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</si>
  <si>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</si>
  <si>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</si>
  <si>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</si>
  <si>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</si>
  <si>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</si>
  <si>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</si>
  <si>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</si>
  <si>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</si>
  <si>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</si>
  <si>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</si>
  <si>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</si>
  <si>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</si>
  <si>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</si>
  <si>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</si>
  <si>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</si>
  <si>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</si>
  <si>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</si>
  <si>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</si>
  <si>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</si>
  <si>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</si>
  <si>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</si>
  <si>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</si>
  <si>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</si>
  <si>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</si>
  <si>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</si>
  <si>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</si>
  <si>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</si>
  <si>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</si>
  <si>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</si>
  <si>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</si>
  <si>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</si>
  <si>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</si>
  <si>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</si>
  <si>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</si>
  <si>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</si>
  <si>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</si>
  <si>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</si>
  <si>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</si>
  <si>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</si>
  <si>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</si>
  <si>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</si>
  <si>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</si>
  <si>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</si>
  <si>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</si>
  <si>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</si>
  <si>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</si>
  <si>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</si>
  <si>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</si>
  <si>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</si>
  <si>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</si>
  <si>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</si>
  <si>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</si>
  <si>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</si>
  <si>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</si>
  <si>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</si>
  <si>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</si>
  <si>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</si>
  <si>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</si>
  <si>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</si>
  <si>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</si>
  <si>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</si>
  <si>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</si>
  <si>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</si>
  <si>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</si>
  <si>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</si>
  <si>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</si>
  <si>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</si>
  <si>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</si>
  <si>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</si>
  <si>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</si>
  <si>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</si>
  <si>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</si>
  <si>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</si>
  <si>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</si>
  <si>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</si>
  <si>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</si>
  <si>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</si>
  <si>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</si>
  <si>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</si>
  <si>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</si>
  <si>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</si>
  <si>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</si>
  <si>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</si>
  <si>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</si>
  <si>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</si>
  <si>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</si>
  <si>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</si>
  <si>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</si>
  <si>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</si>
  <si>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</si>
  <si>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</si>
  <si>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</si>
  <si>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</si>
  <si>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</si>
  <si>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</si>
  <si>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</si>
  <si>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</si>
  <si>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</si>
  <si>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</si>
  <si>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</si>
  <si>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</si>
  <si>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</si>
  <si>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</si>
  <si>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</si>
  <si>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</si>
  <si>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</si>
  <si>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</si>
  <si>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</si>
  <si>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</si>
  <si>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</si>
  <si>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</si>
  <si>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</si>
  <si>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</si>
  <si>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</si>
  <si>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</si>
  <si>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</si>
  <si>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</si>
  <si>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</si>
  <si>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</si>
  <si>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</si>
  <si>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</si>
  <si>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</si>
  <si>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</si>
  <si>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</si>
  <si>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</si>
  <si>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</si>
  <si>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</si>
  <si>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</si>
  <si>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</si>
  <si>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</si>
  <si>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</si>
  <si>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</si>
  <si>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</si>
  <si>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</si>
  <si>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</si>
  <si>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</si>
  <si>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</si>
  <si>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</si>
  <si>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</si>
  <si>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</si>
  <si>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</si>
  <si>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</si>
  <si>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</si>
  <si>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</si>
  <si>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</si>
  <si>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</si>
  <si>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</si>
  <si>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</si>
  <si>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</si>
  <si>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</si>
  <si>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</si>
  <si>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</si>
  <si>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</si>
  <si>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</si>
  <si>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</si>
  <si>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</si>
  <si>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</si>
  <si>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</si>
  <si>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</si>
  <si>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</si>
  <si>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</si>
  <si>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</si>
  <si>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</si>
  <si>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</si>
  <si>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</si>
  <si>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</si>
  <si>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</si>
  <si>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</si>
  <si>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</si>
  <si>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</si>
  <si>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</si>
  <si>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</si>
  <si>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</si>
  <si>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</si>
  <si>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</si>
  <si>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</si>
  <si>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</si>
  <si>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</si>
  <si>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</si>
  <si>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</si>
  <si>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</si>
  <si>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</si>
  <si>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</si>
  <si>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</si>
  <si>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</si>
  <si>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</si>
  <si>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</si>
  <si>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</si>
  <si>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</si>
  <si>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</si>
  <si>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</si>
  <si>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</si>
  <si>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</si>
  <si>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</si>
  <si>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</si>
  <si>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</si>
  <si>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</si>
  <si>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</si>
  <si>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</si>
  <si>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</si>
  <si>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</si>
  <si>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</si>
  <si>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</si>
  <si>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</si>
  <si>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</si>
  <si>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</si>
  <si>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</si>
  <si>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</si>
  <si>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</si>
  <si>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</si>
  <si>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</si>
  <si>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</si>
  <si>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</si>
  <si>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</si>
  <si>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</si>
  <si>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</si>
  <si>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</si>
  <si>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</si>
  <si>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</si>
  <si>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</si>
  <si>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</si>
  <si>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</si>
  <si>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</si>
  <si>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</si>
  <si>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</si>
  <si>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</si>
  <si>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</si>
  <si>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</si>
  <si>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</si>
  <si>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</si>
  <si>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</si>
  <si>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</si>
  <si>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</si>
  <si>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</si>
  <si>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</si>
  <si>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</si>
  <si>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</si>
  <si>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</si>
  <si>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</si>
  <si>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</si>
  <si>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</si>
  <si>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</si>
  <si>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</si>
  <si>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</si>
  <si>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</si>
  <si>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</si>
  <si>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</si>
  <si>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</si>
  <si>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</si>
  <si>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</si>
  <si>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</si>
  <si>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</si>
  <si>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</si>
  <si>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</si>
  <si>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</si>
  <si>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</si>
  <si>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</si>
  <si>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</si>
  <si>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</si>
  <si>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</si>
  <si>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</si>
  <si>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</si>
  <si>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</si>
  <si>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</si>
  <si>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</si>
  <si>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</si>
  <si>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</si>
  <si>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</si>
  <si>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</si>
  <si>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</si>
  <si>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</si>
  <si>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</si>
  <si>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</si>
  <si>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</si>
  <si>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</si>
  <si>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</si>
  <si>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</si>
  <si>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</si>
  <si>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</si>
  <si>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</si>
  <si>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</si>
  <si>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</si>
  <si>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</si>
  <si>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</si>
  <si>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</si>
  <si>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</si>
  <si>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</si>
  <si>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</si>
  <si>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</si>
  <si>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</si>
  <si>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</si>
  <si>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</si>
  <si>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</si>
  <si>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</si>
  <si>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</si>
  <si>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</si>
  <si>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</si>
  <si>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</si>
  <si>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</si>
  <si>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</si>
  <si>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</si>
  <si>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</si>
  <si>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</si>
  <si>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</si>
  <si>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</si>
  <si>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</si>
  <si>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</si>
  <si>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</si>
  <si>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</si>
  <si>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</si>
  <si>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</si>
  <si>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</si>
  <si>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</si>
  <si>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</si>
  <si>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</si>
  <si>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</si>
  <si>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</si>
  <si>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</si>
  <si>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</si>
  <si>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</si>
  <si>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</si>
  <si>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</si>
  <si>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</si>
  <si>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</si>
  <si>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</si>
  <si>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</si>
  <si>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</si>
  <si>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</si>
  <si>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</si>
  <si>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</si>
  <si>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</si>
  <si>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</si>
  <si>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</si>
  <si>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</si>
  <si>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</si>
  <si>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</si>
  <si>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</si>
  <si>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</si>
  <si>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</si>
  <si>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</si>
  <si>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</si>
  <si>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</si>
  <si>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</si>
  <si>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</si>
  <si>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</si>
  <si>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</si>
  <si>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</si>
  <si>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</si>
  <si>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</si>
  <si>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</si>
  <si>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</si>
  <si>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</si>
  <si>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</si>
  <si>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</si>
  <si>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</si>
  <si>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</si>
  <si>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</si>
  <si>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</si>
  <si>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</si>
  <si>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</si>
  <si>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</si>
  <si>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</si>
  <si>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</si>
  <si>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</si>
  <si>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</si>
  <si>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</si>
  <si>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</si>
  <si>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</si>
  <si>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</si>
  <si>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</si>
  <si>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</si>
  <si>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</si>
  <si>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</si>
  <si>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</si>
  <si>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</si>
  <si>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</si>
  <si>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</si>
  <si>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</si>
  <si>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</si>
  <si>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</si>
  <si>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</si>
  <si>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</si>
  <si>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</si>
  <si>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</si>
  <si>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</si>
  <si>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</si>
  <si>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</si>
  <si>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</si>
  <si>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</si>
  <si>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</si>
  <si>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</si>
  <si>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</si>
  <si>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</si>
  <si>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</si>
  <si>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</si>
  <si>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</si>
  <si>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</si>
  <si>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</si>
  <si>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</si>
  <si>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</si>
  <si>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</si>
  <si>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</si>
  <si>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</si>
  <si>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</si>
  <si>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</si>
  <si>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</si>
  <si>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</si>
  <si>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</si>
  <si>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</si>
  <si>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</si>
  <si>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</si>
  <si>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</si>
  <si>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</si>
  <si>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</si>
  <si>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</si>
  <si>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</si>
  <si>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</si>
  <si>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</si>
  <si>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</si>
  <si>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</si>
  <si>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</si>
  <si>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</si>
  <si>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</si>
  <si>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</si>
  <si>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</si>
  <si>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</si>
  <si>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</si>
  <si>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</si>
  <si>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</si>
  <si>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</si>
  <si>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</si>
  <si>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</si>
  <si>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</si>
  <si>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</si>
  <si>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</si>
  <si>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</si>
  <si>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</si>
  <si>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</si>
  <si>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</si>
  <si>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</si>
  <si>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</si>
  <si>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</si>
  <si>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</si>
  <si>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</si>
  <si>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</si>
  <si>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</si>
  <si>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</si>
  <si>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</si>
  <si>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</si>
  <si>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</si>
  <si>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</si>
  <si>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</si>
  <si>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</si>
  <si>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</si>
  <si>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</si>
  <si>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</si>
  <si>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</si>
  <si>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</si>
  <si>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</si>
  <si>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</si>
  <si>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</si>
  <si>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</si>
  <si>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</si>
  <si>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</si>
  <si>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</si>
  <si>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</si>
  <si>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</si>
  <si>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</si>
  <si>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</si>
  <si>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</si>
  <si>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</si>
  <si>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</si>
  <si>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</si>
  <si>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</si>
  <si>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</si>
  <si>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</si>
  <si>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</si>
  <si>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</si>
  <si>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</si>
  <si>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</si>
  <si>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</si>
  <si>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</si>
  <si>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</si>
  <si>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</si>
  <si>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</si>
  <si>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</si>
  <si>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</si>
  <si>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</si>
  <si>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</si>
  <si>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</si>
  <si>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</si>
  <si>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</si>
  <si>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</si>
  <si>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</si>
  <si>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</si>
  <si>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</si>
  <si>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</si>
  <si>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</si>
  <si>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</si>
  <si>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</si>
  <si>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</si>
  <si>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</si>
  <si>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</si>
  <si>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</si>
  <si>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</si>
  <si>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</si>
  <si>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</si>
  <si>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</si>
  <si>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</si>
  <si>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</si>
  <si>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</si>
  <si>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</si>
  <si>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</si>
  <si>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</si>
  <si>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</si>
  <si>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</si>
  <si>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</si>
  <si>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</si>
  <si>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</si>
  <si>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</si>
  <si>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</si>
  <si>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</si>
  <si>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</si>
  <si>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</si>
  <si>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</si>
  <si>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</si>
  <si>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</si>
  <si>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</si>
  <si>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</si>
  <si>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</si>
  <si>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</si>
  <si>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</si>
  <si>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</si>
  <si>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</si>
  <si>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</si>
  <si>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</si>
  <si>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</si>
  <si>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</si>
  <si>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</si>
  <si>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</si>
  <si>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</si>
  <si>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</si>
  <si>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</si>
  <si>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</si>
  <si>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</si>
  <si>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</si>
  <si>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</si>
  <si>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</si>
  <si>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</si>
  <si>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</si>
  <si>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</si>
  <si>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</si>
  <si>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</si>
  <si>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</si>
  <si>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</si>
  <si>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</si>
  <si>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</si>
  <si>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</si>
  <si>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</si>
  <si>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</si>
  <si>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</si>
  <si>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</si>
  <si>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</si>
  <si>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</si>
  <si>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</si>
  <si>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</si>
  <si>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</si>
  <si>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</si>
  <si>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</si>
  <si>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</si>
  <si>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</si>
  <si>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</si>
  <si>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</si>
  <si>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</si>
  <si>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</si>
  <si>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</si>
  <si>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</si>
  <si>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</si>
  <si>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</si>
  <si>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</si>
  <si>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</si>
  <si>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</si>
  <si>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</si>
  <si>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</si>
  <si>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</si>
  <si>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</si>
  <si>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</si>
  <si>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</si>
  <si>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</si>
  <si>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</si>
  <si>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</si>
  <si>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</si>
  <si>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</si>
  <si>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</si>
  <si>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</si>
  <si>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</si>
  <si>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</si>
  <si>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</si>
  <si>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</si>
  <si>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</si>
  <si>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</si>
  <si>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</si>
  <si>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</si>
  <si>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</si>
  <si>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</si>
  <si>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</si>
  <si>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</si>
  <si>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</si>
  <si>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</si>
  <si>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</si>
  <si>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</si>
  <si>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</si>
  <si>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</si>
  <si>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</si>
  <si>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</si>
  <si>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</si>
  <si>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</si>
  <si>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</si>
  <si>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</si>
  <si>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</si>
  <si>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</si>
  <si>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</si>
  <si>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</si>
  <si>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</si>
  <si>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</si>
  <si>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</si>
  <si>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</si>
  <si>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</si>
  <si>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</si>
  <si>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</si>
  <si>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</si>
  <si>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</si>
  <si>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</si>
  <si>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</si>
  <si>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</si>
  <si>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</si>
  <si>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</si>
  <si>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</si>
  <si>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</si>
  <si>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</si>
  <si>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</si>
  <si>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</si>
  <si>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</si>
  <si>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</si>
  <si>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</si>
  <si>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</si>
  <si>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</si>
  <si>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</si>
  <si>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</si>
  <si>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</si>
  <si>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</si>
  <si>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</si>
  <si>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</si>
  <si>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</si>
  <si>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</si>
  <si>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</si>
  <si>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</si>
  <si>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</si>
  <si>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</si>
  <si>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</si>
  <si>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</si>
  <si>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</si>
  <si>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</si>
  <si>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</si>
  <si>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</si>
  <si>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</si>
  <si>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</si>
  <si>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</si>
  <si>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</si>
  <si>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</si>
  <si>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</si>
  <si>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</si>
  <si>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</si>
  <si>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</si>
  <si>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</si>
  <si>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</si>
  <si>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</si>
  <si>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</si>
  <si>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</si>
  <si>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</si>
  <si>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</si>
  <si>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</si>
  <si>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</si>
  <si>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</si>
  <si>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</si>
  <si>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</si>
  <si>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</si>
  <si>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</si>
  <si>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</si>
  <si>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</si>
  <si>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</si>
  <si>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</si>
  <si>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</si>
  <si>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</si>
  <si>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</si>
  <si>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</si>
  <si>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</si>
  <si>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</si>
  <si>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</si>
  <si>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</si>
  <si>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</si>
  <si>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</si>
  <si>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</si>
  <si>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</si>
  <si>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</si>
  <si>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</si>
  <si>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</si>
  <si>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</si>
  <si>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</si>
  <si>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</si>
  <si>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</si>
  <si>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</si>
  <si>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</si>
  <si>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</si>
  <si>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</si>
  <si>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</si>
  <si>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</si>
  <si>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</si>
  <si>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</si>
  <si>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</si>
  <si>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</si>
  <si>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</si>
  <si>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</si>
  <si>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</si>
  <si>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</si>
  <si>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</si>
  <si>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</si>
  <si>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</si>
  <si>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</si>
  <si>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</si>
  <si>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</si>
  <si>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</si>
  <si>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</si>
  <si>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</si>
  <si>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</si>
  <si>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</si>
  <si>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</si>
  <si>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</si>
  <si>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</si>
  <si>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</si>
  <si>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</si>
  <si>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</si>
  <si>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</si>
  <si>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</si>
  <si>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</si>
  <si>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</si>
  <si>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</si>
  <si>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</si>
  <si>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</si>
  <si>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</si>
  <si>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</si>
  <si>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</si>
  <si>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</si>
  <si>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</si>
  <si>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</si>
  <si>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</si>
  <si>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</si>
  <si>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</si>
  <si>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</si>
  <si>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</si>
  <si>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</si>
  <si>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</si>
  <si>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</si>
  <si>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</si>
  <si>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</si>
  <si>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</si>
  <si>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</si>
  <si>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</si>
  <si>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</si>
  <si>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</si>
  <si>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</si>
  <si>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</si>
  <si>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</si>
  <si>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</si>
  <si>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</si>
  <si>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</si>
  <si>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</si>
  <si>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</si>
  <si>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</si>
  <si>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</si>
  <si>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</si>
  <si>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</si>
  <si>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</si>
  <si>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</si>
  <si>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</si>
  <si>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</si>
  <si>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</si>
  <si>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</si>
  <si>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</si>
  <si>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</si>
  <si>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</si>
  <si>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</si>
  <si>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</si>
  <si>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</si>
  <si>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</si>
  <si>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</si>
  <si>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</si>
  <si>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</si>
  <si>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</si>
  <si>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</si>
  <si>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</si>
  <si>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</si>
  <si>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</si>
  <si>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</si>
  <si>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</si>
  <si>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</si>
  <si>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</si>
  <si>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</si>
  <si>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</si>
  <si>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</si>
  <si>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</si>
  <si>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</si>
  <si>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</si>
  <si>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</si>
  <si>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</si>
  <si>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</si>
  <si>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</si>
  <si>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</si>
  <si>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</si>
  <si>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</si>
  <si>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</si>
  <si>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</si>
  <si>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</si>
  <si>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</si>
  <si>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</si>
  <si>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</si>
  <si>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</si>
  <si>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</si>
  <si>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</si>
  <si>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</si>
  <si>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</si>
  <si>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</si>
  <si>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</si>
  <si>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</si>
  <si>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</si>
  <si>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</si>
  <si>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</si>
  <si>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</si>
  <si>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</si>
  <si>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</si>
  <si>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</si>
  <si>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</si>
  <si>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</si>
  <si>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</si>
  <si>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</si>
  <si>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</si>
  <si>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</si>
  <si>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</si>
  <si>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</si>
  <si>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</si>
  <si>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</si>
  <si>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</si>
  <si>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</si>
  <si>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</si>
  <si>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</si>
  <si>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</si>
  <si>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</si>
  <si>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</si>
  <si>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</si>
  <si>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</si>
  <si>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</si>
  <si>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</si>
  <si>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</si>
  <si>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</si>
  <si>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</si>
  <si>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</si>
  <si>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</si>
  <si>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</si>
  <si>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</si>
  <si>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</si>
  <si>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</si>
  <si>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</si>
  <si>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</si>
  <si>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</si>
  <si>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</si>
  <si>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</si>
  <si>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</si>
  <si>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</si>
  <si>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</si>
  <si>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</si>
  <si>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</si>
  <si>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</si>
  <si>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</si>
  <si>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</si>
  <si>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</si>
  <si>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</si>
  <si>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</si>
  <si>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</si>
  <si>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</si>
  <si>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</si>
  <si>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</si>
  <si>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</si>
  <si>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</si>
  <si>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</si>
  <si>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</si>
  <si>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</si>
  <si>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</si>
  <si>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</si>
  <si>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</si>
  <si>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</si>
  <si>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</si>
  <si>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</si>
  <si>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</si>
  <si>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</si>
  <si>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</si>
  <si>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</si>
  <si>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</si>
  <si>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</si>
  <si>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</si>
  <si>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</si>
  <si>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</si>
  <si>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</si>
  <si>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</si>
  <si>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</si>
  <si>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</si>
  <si>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</si>
  <si>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</si>
  <si>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</si>
  <si>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</si>
  <si>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</si>
  <si>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</si>
  <si>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</si>
  <si>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</si>
  <si>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</si>
  <si>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</si>
  <si>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</si>
  <si>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</si>
  <si>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</si>
  <si>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</si>
  <si>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</si>
  <si>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</si>
  <si>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</si>
  <si>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</si>
  <si>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</si>
  <si>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</si>
  <si>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</si>
  <si>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</si>
  <si>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</si>
  <si>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</si>
  <si>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</si>
  <si>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</si>
  <si>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</si>
  <si>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</si>
  <si>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</si>
  <si>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</si>
  <si>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</si>
  <si>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</si>
  <si>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</si>
  <si>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</si>
  <si>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</si>
  <si>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</si>
  <si>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</si>
  <si>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</si>
  <si>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</si>
  <si>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</si>
  <si>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</si>
  <si>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</si>
  <si>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</si>
  <si>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</si>
  <si>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</si>
  <si>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</si>
  <si>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</si>
  <si>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</si>
  <si>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</si>
  <si>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</si>
  <si>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</si>
  <si>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</si>
  <si>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</si>
  <si>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</si>
  <si>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</si>
  <si>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</si>
  <si>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</si>
  <si>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</si>
  <si>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</si>
  <si>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</si>
  <si>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</si>
  <si>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</si>
  <si>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</si>
  <si>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</si>
  <si>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</si>
  <si>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</si>
  <si>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</si>
  <si>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</si>
  <si>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</si>
  <si>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</si>
  <si>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</si>
  <si>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</si>
  <si>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</si>
  <si>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</si>
  <si>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</si>
  <si>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</si>
  <si>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</si>
  <si>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</si>
  <si>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</si>
  <si>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</si>
  <si>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</si>
  <si>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</si>
  <si>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</si>
  <si>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</si>
  <si>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</si>
  <si>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</si>
  <si>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</si>
  <si>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</si>
  <si>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</si>
  <si>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</si>
  <si>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</si>
  <si>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</si>
  <si>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</si>
  <si>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</si>
  <si>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</si>
  <si>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</si>
  <si>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</si>
  <si>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</si>
  <si>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</si>
  <si>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</si>
  <si>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</si>
  <si>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</si>
  <si>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</si>
  <si>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</si>
  <si>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</si>
  <si>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</si>
  <si>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</si>
  <si>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</si>
  <si>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</si>
  <si>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</si>
  <si>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</si>
  <si>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</si>
  <si>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</si>
  <si>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</si>
  <si>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</si>
  <si>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</si>
  <si>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</si>
  <si>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</si>
  <si>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</si>
  <si>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</si>
  <si>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</si>
  <si>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</si>
  <si>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</si>
  <si>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</si>
  <si>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</si>
  <si>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</si>
  <si>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</si>
  <si>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</si>
  <si>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</si>
  <si>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</si>
  <si>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</si>
  <si>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</si>
  <si>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</si>
  <si>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</si>
  <si>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</si>
  <si>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</si>
  <si>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</si>
  <si>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</si>
  <si>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</si>
  <si>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</si>
  <si>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</si>
  <si>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</si>
  <si>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</si>
  <si>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</si>
  <si>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</si>
  <si>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</si>
  <si>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</si>
  <si>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</si>
  <si>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</si>
  <si>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</si>
  <si>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</si>
  <si>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</si>
  <si>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</si>
  <si>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</si>
  <si>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</si>
  <si>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</si>
  <si>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</si>
  <si>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</si>
  <si>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</si>
  <si>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</si>
  <si>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</si>
  <si>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</si>
  <si>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</si>
  <si>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</si>
  <si>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</si>
  <si>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</si>
  <si>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</si>
  <si>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</si>
  <si>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</si>
  <si>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</si>
  <si>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</si>
  <si>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</si>
  <si>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</si>
  <si>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</si>
  <si>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</si>
  <si>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</si>
  <si>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</si>
  <si>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</si>
  <si>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</si>
  <si>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</si>
  <si>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</si>
  <si>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</si>
  <si>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</si>
  <si>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</si>
  <si>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</si>
  <si>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</si>
  <si>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</si>
  <si>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</si>
  <si>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</si>
  <si>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</si>
  <si>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</si>
  <si>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</si>
  <si>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</si>
  <si>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</si>
  <si>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</si>
  <si>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</si>
  <si>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</si>
  <si>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</si>
  <si>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</si>
  <si>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</si>
  <si>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</si>
  <si>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</si>
  <si>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</si>
  <si>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</si>
  <si>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</si>
  <si>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</si>
  <si>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</si>
  <si>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</si>
  <si>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</si>
  <si>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</si>
  <si>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</si>
  <si>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</si>
  <si>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</si>
  <si>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</si>
  <si>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</si>
  <si>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</si>
  <si>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</si>
  <si>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</si>
  <si>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</si>
  <si>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</si>
  <si>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</si>
  <si>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</si>
  <si>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</si>
  <si>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</si>
  <si>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</si>
  <si>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</si>
  <si>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</si>
  <si>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</si>
  <si>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</si>
  <si>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</si>
  <si>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</si>
  <si>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</si>
  <si>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</si>
  <si>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</si>
  <si>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</si>
  <si>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</si>
  <si>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</si>
  <si>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</si>
  <si>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</si>
  <si>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</si>
  <si>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</si>
  <si>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</si>
  <si>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</si>
  <si>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</si>
  <si>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</si>
  <si>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</si>
  <si>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</si>
  <si>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</si>
  <si>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</si>
  <si>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</si>
  <si>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</si>
  <si>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</si>
  <si>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</si>
  <si>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</si>
  <si>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</si>
  <si>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</si>
  <si>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</si>
  <si>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</si>
  <si>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</si>
  <si>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</si>
  <si>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</si>
  <si>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</si>
  <si>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</si>
  <si>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</si>
  <si>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</si>
  <si>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</si>
  <si>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</si>
  <si>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</si>
  <si>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</si>
  <si>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</si>
  <si>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</si>
  <si>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</si>
  <si>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</si>
  <si>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</si>
  <si>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</si>
  <si>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</si>
  <si>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</si>
  <si>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</si>
  <si>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</si>
  <si>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</si>
  <si>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</si>
  <si>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</si>
  <si>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</si>
  <si>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</si>
  <si>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</si>
  <si>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</si>
  <si>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</si>
  <si>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</si>
  <si>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</si>
  <si>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</si>
  <si>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</si>
  <si>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</si>
  <si>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</si>
  <si>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</si>
  <si>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</si>
  <si>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</si>
  <si>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</si>
  <si>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</si>
  <si>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</si>
  <si>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</si>
  <si>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</si>
  <si>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</si>
  <si>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</si>
  <si>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</si>
  <si>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</si>
  <si>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</si>
  <si>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</si>
  <si>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</si>
  <si>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</si>
  <si>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</si>
  <si>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</si>
  <si>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</si>
  <si>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</si>
  <si>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</si>
  <si>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</si>
  <si>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</si>
  <si>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</si>
  <si>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</si>
  <si>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</si>
  <si>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</si>
  <si>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</si>
  <si>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</si>
  <si>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</si>
  <si>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</si>
  <si>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</si>
  <si>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</si>
  <si>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</si>
  <si>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</si>
  <si>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</si>
  <si>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</si>
  <si>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</si>
  <si>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</si>
  <si>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</si>
  <si>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</si>
  <si>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</si>
  <si>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</si>
  <si>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</si>
  <si>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</si>
  <si>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</si>
  <si>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</si>
  <si>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</si>
  <si>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</si>
  <si>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</si>
  <si>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</si>
  <si>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</si>
  <si>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</si>
  <si>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</si>
  <si>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</si>
  <si>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</si>
  <si>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</si>
  <si>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</si>
  <si>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</si>
  <si>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</si>
  <si>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</si>
  <si>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</si>
  <si>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</si>
  <si>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</si>
  <si>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</si>
  <si>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</si>
  <si>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</si>
  <si>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</si>
  <si>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</si>
  <si>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</si>
  <si>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</si>
  <si>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</si>
  <si>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</si>
  <si>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</si>
  <si>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</si>
  <si>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</si>
  <si>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</si>
  <si>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</si>
  <si>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</si>
  <si>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</si>
  <si>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</si>
  <si>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</si>
  <si>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</si>
  <si>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</si>
  <si>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</si>
  <si>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</si>
  <si>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</si>
  <si>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</si>
  <si>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</si>
  <si>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</si>
  <si>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</si>
  <si>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</si>
  <si>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</si>
  <si>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</si>
  <si>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</si>
  <si>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</si>
  <si>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</si>
  <si>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</si>
  <si>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</si>
  <si>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</si>
  <si>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</si>
  <si>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</si>
  <si>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</si>
  <si>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</si>
  <si>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</si>
  <si>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</si>
  <si>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</si>
  <si>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</si>
  <si>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</si>
  <si>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</si>
  <si>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</si>
  <si>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</si>
  <si>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</si>
  <si>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</si>
  <si>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</si>
  <si>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</si>
  <si>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</si>
  <si>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</si>
  <si>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</si>
  <si>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</si>
  <si>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</si>
  <si>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</si>
  <si>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</si>
  <si>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</si>
  <si>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</si>
  <si>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</si>
  <si>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</si>
  <si>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</si>
  <si>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</si>
  <si>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</si>
  <si>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</si>
  <si>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</si>
  <si>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</si>
  <si>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</si>
  <si>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</si>
  <si>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</si>
  <si>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</si>
  <si>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</si>
  <si>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</si>
  <si>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</si>
  <si>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</si>
  <si>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</si>
  <si>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</si>
  <si>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</si>
  <si>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</si>
  <si>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</si>
  <si>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</si>
  <si>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</si>
  <si>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</si>
  <si>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</si>
  <si>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</si>
  <si>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</si>
  <si>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</si>
  <si>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</si>
  <si>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</si>
  <si>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</si>
  <si>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</si>
  <si>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</si>
  <si>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</si>
  <si>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</si>
  <si>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</si>
  <si>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</si>
  <si>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</si>
  <si>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</si>
  <si>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</si>
  <si>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</si>
  <si>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</si>
  <si>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</si>
  <si>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</si>
  <si>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</si>
  <si>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</si>
  <si>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</si>
  <si>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</si>
  <si>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</si>
  <si>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</si>
  <si>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</si>
  <si>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</si>
  <si>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</si>
  <si>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</si>
  <si>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</si>
  <si>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</si>
  <si>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</si>
  <si>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</si>
  <si>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</si>
  <si>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</si>
  <si>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</si>
  <si>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</si>
  <si>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</si>
  <si>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</si>
  <si>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</si>
  <si>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</si>
  <si>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</si>
  <si>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</si>
  <si>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</si>
  <si>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</si>
  <si>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</si>
  <si>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</si>
  <si>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</si>
  <si>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</si>
  <si>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</si>
  <si>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</si>
  <si>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</si>
  <si>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</si>
  <si>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</si>
  <si>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</si>
  <si>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</si>
  <si>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</si>
  <si>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</si>
  <si>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</si>
  <si>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</si>
  <si>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</si>
  <si>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</si>
  <si>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</si>
  <si>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</si>
  <si>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</si>
  <si>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</si>
  <si>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</si>
  <si>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</si>
  <si>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</si>
  <si>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</si>
  <si>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</si>
  <si>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</si>
  <si>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</si>
  <si>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</si>
  <si>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</si>
  <si>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</si>
  <si>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</si>
  <si>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</si>
  <si>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</si>
  <si>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</si>
  <si>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</si>
  <si>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</si>
  <si>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</si>
  <si>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</si>
  <si>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</si>
  <si>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</si>
  <si>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</si>
  <si>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</si>
  <si>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</si>
  <si>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</si>
  <si>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</si>
  <si>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</si>
  <si>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</si>
  <si>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</si>
  <si>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</si>
  <si>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</si>
  <si>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</si>
  <si>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</si>
  <si>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</si>
  <si>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</si>
  <si>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</si>
  <si>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</si>
  <si>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</si>
  <si>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</si>
  <si>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</si>
  <si>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</si>
  <si>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</si>
  <si>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</si>
  <si>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</si>
  <si>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</si>
  <si>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</si>
  <si>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</si>
  <si>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</si>
  <si>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</si>
  <si>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</si>
  <si>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</si>
  <si>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</si>
  <si>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</si>
  <si>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</si>
  <si>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</si>
  <si>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</si>
  <si>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</si>
  <si>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</si>
  <si>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</si>
  <si>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</si>
  <si>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</si>
  <si>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</si>
  <si>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</si>
  <si>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</si>
  <si>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</si>
  <si>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</si>
  <si>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</si>
  <si>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</si>
  <si>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</si>
  <si>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</si>
  <si>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</si>
  <si>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</si>
  <si>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</si>
  <si>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</si>
  <si>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</si>
  <si>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</si>
  <si>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</si>
  <si>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</si>
  <si>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</si>
  <si>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</si>
  <si>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</si>
  <si>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</si>
  <si>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</si>
  <si>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</si>
  <si>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</si>
  <si>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</si>
  <si>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</si>
  <si>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</si>
  <si>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</si>
  <si>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</si>
  <si>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</si>
  <si>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</si>
  <si>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</si>
  <si>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</si>
  <si>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</si>
  <si>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</si>
  <si>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</si>
  <si>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</si>
  <si>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</si>
  <si>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</si>
  <si>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</si>
  <si>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</si>
  <si>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</si>
  <si>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</si>
  <si>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</si>
  <si>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</si>
  <si>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</si>
  <si>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</si>
  <si>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</si>
  <si>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</si>
  <si>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</si>
  <si>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</si>
  <si>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</si>
  <si>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</si>
  <si>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</si>
  <si>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</si>
  <si>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</si>
  <si>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</si>
  <si>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</si>
  <si>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</si>
  <si>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</si>
  <si>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</si>
  <si>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</si>
  <si>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</si>
  <si>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</si>
  <si>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</si>
  <si>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</si>
  <si>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</si>
  <si>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</si>
  <si>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</si>
  <si>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</si>
  <si>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</si>
  <si>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</si>
  <si>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</si>
  <si>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</si>
  <si>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</si>
  <si>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</si>
  <si>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</si>
  <si>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</si>
  <si>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</si>
  <si>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</si>
  <si>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</si>
  <si>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</si>
  <si>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</si>
  <si>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</si>
  <si>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</si>
  <si>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</si>
  <si>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</si>
  <si>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</si>
  <si>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</si>
  <si>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</si>
  <si>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</si>
  <si>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</si>
  <si>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</si>
  <si>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</si>
  <si>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</si>
  <si>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</si>
  <si>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</si>
  <si>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</si>
  <si>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</si>
  <si>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</si>
  <si>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</si>
  <si>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</si>
  <si>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</si>
  <si>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</si>
  <si>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</si>
  <si>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</si>
  <si>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</si>
  <si>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</si>
  <si>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</si>
  <si>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</si>
  <si>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</si>
  <si>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</si>
  <si>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</si>
  <si>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</si>
  <si>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</si>
  <si>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</si>
  <si>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</si>
  <si>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</si>
  <si>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</si>
  <si>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</si>
  <si>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</si>
  <si>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</si>
  <si>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</si>
  <si>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</si>
  <si>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</si>
  <si>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</si>
  <si>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</si>
  <si>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</si>
  <si>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</si>
  <si>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</si>
  <si>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</si>
  <si>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</si>
  <si>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</si>
  <si>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</si>
  <si>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</si>
  <si>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</si>
  <si>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</si>
  <si>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</si>
  <si>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</si>
  <si>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</si>
  <si>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</si>
  <si>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</si>
  <si>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</si>
  <si>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</si>
  <si>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</si>
  <si>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</si>
  <si>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</si>
  <si>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</si>
  <si>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</si>
  <si>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</si>
  <si>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</si>
  <si>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</si>
  <si>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</si>
  <si>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</si>
  <si>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</si>
  <si>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</si>
  <si>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</si>
  <si>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</si>
  <si>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</si>
  <si>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</si>
  <si>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</si>
  <si>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</si>
  <si>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</si>
  <si>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</si>
  <si>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</si>
  <si>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</si>
  <si>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</si>
  <si>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</si>
  <si>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</si>
  <si>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</si>
  <si>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</si>
  <si>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</si>
  <si>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</si>
  <si>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</si>
  <si>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</si>
  <si>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</si>
  <si>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</si>
  <si>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</si>
  <si>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</si>
  <si>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</si>
  <si>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</si>
  <si>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</si>
  <si>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</si>
  <si>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</si>
  <si>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</si>
  <si>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</si>
  <si>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</si>
  <si>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</si>
  <si>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</si>
  <si>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</si>
  <si>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</si>
  <si>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</si>
  <si>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</si>
  <si>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</si>
  <si>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</si>
  <si>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</si>
  <si>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</si>
  <si>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</si>
  <si>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</si>
  <si>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</si>
  <si>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</si>
  <si>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</si>
  <si>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</si>
  <si>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</si>
  <si>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</si>
  <si>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</si>
  <si>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</si>
  <si>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</si>
  <si>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</si>
  <si>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</si>
  <si>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</si>
  <si>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</si>
  <si>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</si>
  <si>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</si>
  <si>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</si>
  <si>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</si>
  <si>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</si>
  <si>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</si>
  <si>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</si>
  <si>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</si>
  <si>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</si>
  <si>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</si>
  <si>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</si>
  <si>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</si>
  <si>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</si>
  <si>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</si>
  <si>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</si>
  <si>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</si>
  <si>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</si>
  <si>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</si>
  <si>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</si>
  <si>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</si>
  <si>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</si>
  <si>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</si>
  <si>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</si>
  <si>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</si>
  <si>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</si>
  <si>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</si>
  <si>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</si>
  <si>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</si>
  <si>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</si>
  <si>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</si>
  <si>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</si>
  <si>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</si>
  <si>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</si>
  <si>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</si>
  <si>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</si>
  <si>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</si>
  <si>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</si>
  <si>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</si>
  <si>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</si>
  <si>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</si>
  <si>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</si>
  <si>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</si>
  <si>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</si>
  <si>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</si>
  <si>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</si>
  <si>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</si>
  <si>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</si>
  <si>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</si>
  <si>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</si>
  <si>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</si>
  <si>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</si>
  <si>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</si>
  <si>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</si>
  <si>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</si>
  <si>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</si>
  <si>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</si>
  <si>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</si>
  <si>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</si>
  <si>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</si>
  <si>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</si>
  <si>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</si>
  <si>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</si>
  <si>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</si>
  <si>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</si>
  <si>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</si>
  <si>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</si>
  <si>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</si>
  <si>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</si>
  <si>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</si>
  <si>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</si>
  <si>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</si>
  <si>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</si>
  <si>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</si>
  <si>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</si>
  <si>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</si>
  <si>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</si>
  <si>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</si>
  <si>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</si>
  <si>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</si>
  <si>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</si>
  <si>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</si>
  <si>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</si>
  <si>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</si>
  <si>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</si>
  <si>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</si>
  <si>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</si>
  <si>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</si>
  <si>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</si>
  <si>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</si>
  <si>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</si>
  <si>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</si>
  <si>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</si>
  <si>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</si>
  <si>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</si>
  <si>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</si>
  <si>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</si>
  <si>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</si>
  <si>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</si>
  <si>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</si>
  <si>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</si>
  <si>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</si>
  <si>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</si>
  <si>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</si>
  <si>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</si>
  <si>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</si>
  <si>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</si>
  <si>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</si>
  <si>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</si>
  <si>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</si>
  <si>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</si>
  <si>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</si>
  <si>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</si>
  <si>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</si>
  <si>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</si>
  <si>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</si>
  <si>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</si>
  <si>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</si>
  <si>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</si>
  <si>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</si>
  <si>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</si>
  <si>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</si>
  <si>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</si>
  <si>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</si>
  <si>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</si>
  <si>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</si>
  <si>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</si>
  <si>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</si>
  <si>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</si>
  <si>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</si>
  <si>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</si>
  <si>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</si>
  <si>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</si>
  <si>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</si>
  <si>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</si>
  <si>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</si>
  <si>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</si>
  <si>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</si>
  <si>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</si>
  <si>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</si>
  <si>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</si>
  <si>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</si>
  <si>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</si>
  <si>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</si>
  <si>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</si>
  <si>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</si>
  <si>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</si>
  <si>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</si>
  <si>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</si>
  <si>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</si>
  <si>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</si>
  <si>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</si>
  <si>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</si>
  <si>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</si>
  <si>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</si>
  <si>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</si>
  <si>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</si>
  <si>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</si>
  <si>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</si>
  <si>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</si>
  <si>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</si>
  <si>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</si>
  <si>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</si>
  <si>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</si>
  <si>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</si>
  <si>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</si>
  <si>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</si>
  <si>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</si>
  <si>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</si>
  <si>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</si>
  <si>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</si>
  <si>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</si>
  <si>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</si>
  <si>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</si>
  <si>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</si>
  <si>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</si>
  <si>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</si>
  <si>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</si>
  <si>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</si>
  <si>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</si>
  <si>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</si>
  <si>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</si>
  <si>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</si>
  <si>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</si>
  <si>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</si>
  <si>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</si>
  <si>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</si>
  <si>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</si>
  <si>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</si>
  <si>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</si>
  <si>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</si>
  <si>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</si>
  <si>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</si>
  <si>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</si>
  <si>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</si>
  <si>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</si>
  <si>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</si>
  <si>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</si>
  <si>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</si>
  <si>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</si>
  <si>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</si>
  <si>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</si>
  <si>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</si>
  <si>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</si>
  <si>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</si>
  <si>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</si>
  <si>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</si>
  <si>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</si>
  <si>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</si>
  <si>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</si>
  <si>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</si>
  <si>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</si>
  <si>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</si>
  <si>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</si>
  <si>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</si>
  <si>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</si>
  <si>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</si>
  <si>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</si>
  <si>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</si>
  <si>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</si>
  <si>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</si>
  <si>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</si>
  <si>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</si>
  <si>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</si>
  <si>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</si>
  <si>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</si>
  <si>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</si>
  <si>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</si>
  <si>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</si>
  <si>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</si>
  <si>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</si>
  <si>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</si>
  <si>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</si>
  <si>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</si>
  <si>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</si>
  <si>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</si>
  <si>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</si>
  <si>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</si>
  <si>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</si>
  <si>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</si>
  <si>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</si>
  <si>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</si>
  <si>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</si>
  <si>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</si>
  <si>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</si>
  <si>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</si>
  <si>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</si>
  <si>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</si>
  <si>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</si>
  <si>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</si>
  <si>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</si>
  <si>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</si>
  <si>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</si>
  <si>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</si>
  <si>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</si>
  <si>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</si>
  <si>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</si>
  <si>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</si>
  <si>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</si>
  <si>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</si>
  <si>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</si>
  <si>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</si>
  <si>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</si>
  <si>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</si>
  <si>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</si>
  <si>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</si>
  <si>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</si>
  <si>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</si>
  <si>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</si>
  <si>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</si>
  <si>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</si>
  <si>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</si>
  <si>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</si>
  <si>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</si>
  <si>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</si>
  <si>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</si>
  <si>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</si>
  <si>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</si>
  <si>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</si>
  <si>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</si>
  <si>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</si>
  <si>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</si>
  <si>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</si>
  <si>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</si>
  <si>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</si>
  <si>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</si>
  <si>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</si>
  <si>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</si>
  <si>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</si>
  <si>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</si>
  <si>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</si>
  <si>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</si>
  <si>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</si>
  <si>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</si>
  <si>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</si>
  <si>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</si>
  <si>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</si>
  <si>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</si>
  <si>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</si>
  <si>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</si>
  <si>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</si>
  <si>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</si>
  <si>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</si>
  <si>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</si>
  <si>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</si>
  <si>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</si>
  <si>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</si>
  <si>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</si>
  <si>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</si>
  <si>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</si>
  <si>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</si>
  <si>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</si>
  <si>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</si>
  <si>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</si>
  <si>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</si>
  <si>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</si>
  <si>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</si>
  <si>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</si>
  <si>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</si>
  <si>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</si>
  <si>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</si>
  <si>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</si>
  <si>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</si>
  <si>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</si>
  <si>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</si>
  <si>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</si>
  <si>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</si>
  <si>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</si>
  <si>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</si>
  <si>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</si>
  <si>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</si>
  <si>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</si>
  <si>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</si>
  <si>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</si>
  <si>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</si>
  <si>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</si>
  <si>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</si>
  <si>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</si>
  <si>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</si>
  <si>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</si>
  <si>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</si>
  <si>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</si>
  <si>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</si>
  <si>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</si>
  <si>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</si>
  <si>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</si>
  <si>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</si>
  <si>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</si>
  <si>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</si>
  <si>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</si>
  <si>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</si>
  <si>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</si>
  <si>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</si>
  <si>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</si>
  <si>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</si>
  <si>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</si>
  <si>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</si>
  <si>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</si>
  <si>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</si>
  <si>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</si>
  <si>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</si>
  <si>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</si>
  <si>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</si>
  <si>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</si>
  <si>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</si>
  <si>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</si>
  <si>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</si>
  <si>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</si>
  <si>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</si>
  <si>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</si>
  <si>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</si>
  <si>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</si>
  <si>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</si>
  <si>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</si>
  <si>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</si>
  <si>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</si>
  <si>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</si>
  <si>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</si>
  <si>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</si>
  <si>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</si>
  <si>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</si>
  <si>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</si>
  <si>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</si>
  <si>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</si>
  <si>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</si>
  <si>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</si>
  <si>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</si>
  <si>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</si>
  <si>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</si>
  <si>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</si>
  <si>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</si>
  <si>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</si>
  <si>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</si>
  <si>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</si>
  <si>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</si>
  <si>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</si>
  <si>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</si>
  <si>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</si>
  <si>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</si>
  <si>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</si>
  <si>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</si>
  <si>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</si>
  <si>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</si>
  <si>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</si>
  <si>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</si>
  <si>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</si>
  <si>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</si>
  <si>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</si>
  <si>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</si>
  <si>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</si>
  <si>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</si>
  <si>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</si>
  <si>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</si>
  <si>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</si>
  <si>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</si>
  <si>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</si>
  <si>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</si>
  <si>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</si>
  <si>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</si>
  <si>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</si>
  <si>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</si>
  <si>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</si>
  <si>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</si>
  <si>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</si>
  <si>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</si>
  <si>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</si>
  <si>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</si>
  <si>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</si>
  <si>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</si>
  <si>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</si>
  <si>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</si>
  <si>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</si>
  <si>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</si>
  <si>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</si>
  <si>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</si>
  <si>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</si>
  <si>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</si>
  <si>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</si>
  <si>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</si>
  <si>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</si>
  <si>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</si>
  <si>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</si>
  <si>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</si>
  <si>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</si>
  <si>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</si>
  <si>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</si>
  <si>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</si>
  <si>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</si>
  <si>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</si>
  <si>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</si>
  <si>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</si>
  <si>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</si>
  <si>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</si>
  <si>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</si>
  <si>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</si>
  <si>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</si>
  <si>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</si>
  <si>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</si>
  <si>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</si>
  <si>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</si>
  <si>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</si>
  <si>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</si>
  <si>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</si>
  <si>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</si>
  <si>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</si>
  <si>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</si>
  <si>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</si>
  <si>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</si>
  <si>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</si>
  <si>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</si>
  <si>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</si>
  <si>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</si>
  <si>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</si>
  <si>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</si>
  <si>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</si>
  <si>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</si>
  <si>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</si>
  <si>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</si>
  <si>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</si>
  <si>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</si>
  <si>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</si>
  <si>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</si>
  <si>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</si>
  <si>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</si>
  <si>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</si>
  <si>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</si>
  <si>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</si>
  <si>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</si>
  <si>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</si>
  <si>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</si>
  <si>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</si>
  <si>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</si>
  <si>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</si>
  <si>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</si>
  <si>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</si>
  <si>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</si>
  <si>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</si>
  <si>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</si>
  <si>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</si>
  <si>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</si>
  <si>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</si>
  <si>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</si>
  <si>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</si>
  <si>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</si>
  <si>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</si>
  <si>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</si>
  <si>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</si>
  <si>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</si>
  <si>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</si>
  <si>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</si>
  <si>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</si>
  <si>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</si>
  <si>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</si>
  <si>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</si>
  <si>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</si>
  <si>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</si>
  <si>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</si>
  <si>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</si>
  <si>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</si>
  <si>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</si>
  <si>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</si>
  <si>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</si>
  <si>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</si>
  <si>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</si>
  <si>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</si>
  <si>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</si>
  <si>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</si>
  <si>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</si>
  <si>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</si>
  <si>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</si>
  <si>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</si>
  <si>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</si>
  <si>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</si>
  <si>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</si>
  <si>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</si>
  <si>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</si>
  <si>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</si>
  <si>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</si>
  <si>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</si>
  <si>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</si>
  <si>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</si>
  <si>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</si>
  <si>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</si>
  <si>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</si>
  <si>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</si>
  <si>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</si>
  <si>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</si>
  <si>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</si>
  <si>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</si>
  <si>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</si>
  <si>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</si>
  <si>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</si>
  <si>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</si>
  <si>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</si>
  <si>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</si>
  <si>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</si>
  <si>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</si>
  <si>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</si>
  <si>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</si>
  <si>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</si>
  <si>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</si>
  <si>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</si>
  <si>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</si>
  <si>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</si>
  <si>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</si>
  <si>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</si>
  <si>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</si>
  <si>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</si>
  <si>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</si>
  <si>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</si>
  <si>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</si>
  <si>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</si>
  <si>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</si>
  <si>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</si>
  <si>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</si>
  <si>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</si>
  <si>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</si>
  <si>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</si>
  <si>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</si>
  <si>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</si>
  <si>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</si>
  <si>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</si>
  <si>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</si>
  <si>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</si>
  <si>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</si>
  <si>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</si>
  <si>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</si>
  <si>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</si>
  <si>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</si>
  <si>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</si>
  <si>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</si>
  <si>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</si>
  <si>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</si>
  <si>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</si>
  <si>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</si>
  <si>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</si>
  <si>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</si>
  <si>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</si>
  <si>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</si>
  <si>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</si>
  <si>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</si>
  <si>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</si>
  <si>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</si>
  <si>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</si>
  <si>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</si>
  <si>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</si>
  <si>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</si>
  <si>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</si>
  <si>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</si>
  <si>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</si>
  <si>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</si>
  <si>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</si>
  <si>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</si>
  <si>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</si>
  <si>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</si>
  <si>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</si>
  <si>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</si>
  <si>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</si>
  <si>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</si>
  <si>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</si>
  <si>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</si>
  <si>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</si>
  <si>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</si>
  <si>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</si>
  <si>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</si>
  <si>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</si>
  <si>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</si>
  <si>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</si>
  <si>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</si>
  <si>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</si>
  <si>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</si>
  <si>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</si>
  <si>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</si>
  <si>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</si>
  <si>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</si>
  <si>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</si>
  <si>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</si>
  <si>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</si>
  <si>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</si>
  <si>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</si>
  <si>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</si>
  <si>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</si>
  <si>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</si>
  <si>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</si>
  <si>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</si>
  <si>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</si>
  <si>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</si>
  <si>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</si>
  <si>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</si>
  <si>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</si>
  <si>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</si>
  <si>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</si>
  <si>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</si>
  <si>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</si>
  <si>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</si>
  <si>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</si>
  <si>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</si>
  <si>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</si>
  <si>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</si>
  <si>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</si>
  <si>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</si>
  <si>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</si>
  <si>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</si>
  <si>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</si>
  <si>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</si>
  <si>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</si>
  <si>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</si>
  <si>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</si>
  <si>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</si>
  <si>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</si>
  <si>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</si>
  <si>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</si>
  <si>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</si>
  <si>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</si>
  <si>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</si>
  <si>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</si>
  <si>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</si>
  <si>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</si>
  <si>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</si>
  <si>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</si>
  <si>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</si>
  <si>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</si>
  <si>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</si>
  <si>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</si>
  <si>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</si>
  <si>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</si>
  <si>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</si>
  <si>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</si>
  <si>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</si>
  <si>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</si>
  <si>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</si>
  <si>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</si>
  <si>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</si>
  <si>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</si>
  <si>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</si>
  <si>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</si>
  <si>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</si>
  <si>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</si>
  <si>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</si>
  <si>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</si>
  <si>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</si>
  <si>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</si>
  <si>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</si>
  <si>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</si>
  <si>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</si>
  <si>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</si>
  <si>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</si>
  <si>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</si>
  <si>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</si>
  <si>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</si>
  <si>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</si>
  <si>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</si>
  <si>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</si>
  <si>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</si>
  <si>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</si>
  <si>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</si>
  <si>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</si>
  <si>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</si>
  <si>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</si>
  <si>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</si>
  <si>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</si>
  <si>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</si>
  <si>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</si>
  <si>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</si>
  <si>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</si>
  <si>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</si>
  <si>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</si>
  <si>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</si>
  <si>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</si>
  <si>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</si>
  <si>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</si>
  <si>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</si>
  <si>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</si>
  <si>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</si>
  <si>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</si>
  <si>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</si>
  <si>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</si>
  <si>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</si>
  <si>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</si>
  <si>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</si>
  <si>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</si>
  <si>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</si>
  <si>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</si>
  <si>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</si>
  <si>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</si>
  <si>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</si>
  <si>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</si>
  <si>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</si>
  <si>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</si>
  <si>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</si>
  <si>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</si>
  <si>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</si>
  <si>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</si>
  <si>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</si>
  <si>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</si>
  <si>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</si>
  <si>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</si>
  <si>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</si>
  <si>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</si>
  <si>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</si>
  <si>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</si>
  <si>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</si>
  <si>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</si>
  <si>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</si>
  <si>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</si>
  <si>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</si>
  <si>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</si>
  <si>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</si>
  <si>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</si>
  <si>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</si>
  <si>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</si>
  <si>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</si>
  <si>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</si>
  <si>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</si>
  <si>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</si>
  <si>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</si>
  <si>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</si>
  <si>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</si>
  <si>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</si>
  <si>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</si>
  <si>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</si>
  <si>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</si>
  <si>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</si>
  <si>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</si>
  <si>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</si>
  <si>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</si>
  <si>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</si>
  <si>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</si>
  <si>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</si>
  <si>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</si>
  <si>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</si>
  <si>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</si>
  <si>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</si>
  <si>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</si>
  <si>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</si>
  <si>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</si>
  <si>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</si>
  <si>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</si>
  <si>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</si>
  <si>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</si>
  <si>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</si>
  <si>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</si>
  <si>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</si>
  <si>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</si>
  <si>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</si>
  <si>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</si>
  <si>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</si>
  <si>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</si>
  <si>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</si>
  <si>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</si>
  <si>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</si>
  <si>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</si>
  <si>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</si>
  <si>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</si>
  <si>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</si>
  <si>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</si>
  <si>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</si>
  <si>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</si>
  <si>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</si>
  <si>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</si>
  <si>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</si>
  <si>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</si>
  <si>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</si>
  <si>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</si>
  <si>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</si>
  <si>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</si>
  <si>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</si>
  <si>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</si>
  <si>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</si>
  <si>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</si>
  <si>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</si>
  <si>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</si>
  <si>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</si>
  <si>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</si>
  <si>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</si>
  <si>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</si>
  <si>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</si>
  <si>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</si>
  <si>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</si>
  <si>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</si>
  <si>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</si>
  <si>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</si>
  <si>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</si>
  <si>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</si>
  <si>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</si>
  <si>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</si>
  <si>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</si>
  <si>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</si>
  <si>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</si>
  <si>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</si>
  <si>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</si>
  <si>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</si>
  <si>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</si>
  <si>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</si>
  <si>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</si>
  <si>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</si>
  <si>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</si>
  <si>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</si>
  <si>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</si>
  <si>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</si>
  <si>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</si>
  <si>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</si>
  <si>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</si>
  <si>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</si>
  <si>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</si>
  <si>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</si>
  <si>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</si>
  <si>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</si>
  <si>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</si>
  <si>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</si>
  <si>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</si>
  <si>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</si>
  <si>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</si>
  <si>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</si>
  <si>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</si>
  <si>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</si>
  <si>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</si>
  <si>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</si>
  <si>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</si>
  <si>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</si>
  <si>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</si>
  <si>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</si>
  <si>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</si>
  <si>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</si>
  <si>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</si>
  <si>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</si>
  <si>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</si>
  <si>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</si>
  <si>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</si>
  <si>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</si>
  <si>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</si>
  <si>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</si>
  <si>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</si>
  <si>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</si>
  <si>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</si>
  <si>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</si>
  <si>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</si>
  <si>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</si>
  <si>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</si>
  <si>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</si>
  <si>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</si>
  <si>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</si>
  <si>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</si>
  <si>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</si>
  <si>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</si>
  <si>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</si>
  <si>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</si>
  <si>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</si>
  <si>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</si>
  <si>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</si>
  <si>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</si>
  <si>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</si>
  <si>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</si>
  <si>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</si>
  <si>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</si>
  <si>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</si>
  <si>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</si>
  <si>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</si>
  <si>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</si>
  <si>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</si>
  <si>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</si>
  <si>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</si>
  <si>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</si>
  <si>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</si>
  <si>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</si>
  <si>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</si>
  <si>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</si>
  <si>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</si>
  <si>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</si>
  <si>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</si>
  <si>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</si>
  <si>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</si>
  <si>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</si>
  <si>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</si>
  <si>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</si>
  <si>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</si>
  <si>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</si>
  <si>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</si>
  <si>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</si>
  <si>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</si>
  <si>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</si>
  <si>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</si>
  <si>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</si>
  <si>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</si>
  <si>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</si>
  <si>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</si>
  <si>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</si>
  <si>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</si>
  <si>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</si>
  <si>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</si>
  <si>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</si>
  <si>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</si>
  <si>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</si>
  <si>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</si>
  <si>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</si>
  <si>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</si>
  <si>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</si>
  <si>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</si>
  <si>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</si>
  <si>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</si>
  <si>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</si>
  <si>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</si>
  <si>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</si>
  <si>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</si>
  <si>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</si>
  <si>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</si>
  <si>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</si>
  <si>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</si>
  <si>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</si>
  <si>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</si>
  <si>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</si>
  <si>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</si>
  <si>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</si>
  <si>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</si>
  <si>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</si>
  <si>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</si>
  <si>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</si>
  <si>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</si>
  <si>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</si>
  <si>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</si>
  <si>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</si>
  <si>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</si>
  <si>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</si>
  <si>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</si>
  <si>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</si>
  <si>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</si>
  <si>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</si>
  <si>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</si>
  <si>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</si>
  <si>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</si>
  <si>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</si>
  <si>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</si>
  <si>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</si>
  <si>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</si>
  <si>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</si>
  <si>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</si>
  <si>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</si>
  <si>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</si>
  <si>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</si>
  <si>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</si>
  <si>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</si>
  <si>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</si>
  <si>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</si>
  <si>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</si>
  <si>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</si>
  <si>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</si>
  <si>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</si>
  <si>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</si>
  <si>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</si>
  <si>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</si>
  <si>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</si>
  <si>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</si>
  <si>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</si>
  <si>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</si>
  <si>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</si>
  <si>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</si>
  <si>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</si>
  <si>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</si>
  <si>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</si>
  <si>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</si>
  <si>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</si>
  <si>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</si>
  <si>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</si>
  <si>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</si>
  <si>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</si>
  <si>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</si>
  <si>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</si>
  <si>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</si>
  <si>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</si>
  <si>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</si>
  <si>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</si>
  <si>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</si>
  <si>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</si>
  <si>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</si>
  <si>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</si>
  <si>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</si>
  <si>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</si>
  <si>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</si>
  <si>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</si>
  <si>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</si>
  <si>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</si>
  <si>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</si>
  <si>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</si>
  <si>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</si>
  <si>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</si>
  <si>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</si>
  <si>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</si>
  <si>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</si>
  <si>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</si>
  <si>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</si>
  <si>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</si>
  <si>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</si>
  <si>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</si>
  <si>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</si>
  <si>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</si>
  <si>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</si>
  <si>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</si>
  <si>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</si>
  <si>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</si>
  <si>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</si>
  <si>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</si>
  <si>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</si>
  <si>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</si>
  <si>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</si>
  <si>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</si>
  <si>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</si>
  <si>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</si>
  <si>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</si>
  <si>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</si>
  <si>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</si>
  <si>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</si>
  <si>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</si>
  <si>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</si>
  <si>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</si>
  <si>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</si>
  <si>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</si>
  <si>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</si>
  <si>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</si>
  <si>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</si>
  <si>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</si>
  <si>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</si>
  <si>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</si>
  <si>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</si>
  <si>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</si>
  <si>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</si>
  <si>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</si>
  <si>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</si>
  <si>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</si>
  <si>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</si>
  <si>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</si>
  <si>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</si>
  <si>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</si>
  <si>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</si>
  <si>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</si>
  <si>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</si>
  <si>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</si>
  <si>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</si>
  <si>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</si>
  <si>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</si>
  <si>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</si>
  <si>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</si>
  <si>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</si>
  <si>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</si>
  <si>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</si>
  <si>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</si>
  <si>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</si>
  <si>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</si>
  <si>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</si>
  <si>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</si>
  <si>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</si>
  <si>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</si>
  <si>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</si>
  <si>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</si>
  <si>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</si>
  <si>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</si>
  <si>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</si>
  <si>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</si>
  <si>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</si>
  <si>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</si>
  <si>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</si>
  <si>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</si>
  <si>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</si>
  <si>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</si>
  <si>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</si>
  <si>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</si>
  <si>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</si>
  <si>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</si>
  <si>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</si>
  <si>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</si>
  <si>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</si>
  <si>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</si>
  <si>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</si>
  <si>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</si>
  <si>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</si>
  <si>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</si>
  <si>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</si>
  <si>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</si>
  <si>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</si>
  <si>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</si>
  <si>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</si>
  <si>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</si>
  <si>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</si>
  <si>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</si>
  <si>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</si>
  <si>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</si>
  <si>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</si>
  <si>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</si>
  <si>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</si>
  <si>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</si>
  <si>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</si>
  <si>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</si>
  <si>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</si>
  <si>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</si>
  <si>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</si>
  <si>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</si>
  <si>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</si>
  <si>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</si>
  <si>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</si>
  <si>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</si>
  <si>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</si>
  <si>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</si>
  <si>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</si>
  <si>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</si>
  <si>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</si>
  <si>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</si>
  <si>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</si>
  <si>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</si>
  <si>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</si>
  <si>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</si>
  <si>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</si>
  <si>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</si>
  <si>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</si>
  <si>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</si>
  <si>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</si>
  <si>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</si>
  <si>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</si>
  <si>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</si>
  <si>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</si>
  <si>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</si>
  <si>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</si>
  <si>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</si>
  <si>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</si>
  <si>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</si>
  <si>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</si>
  <si>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</si>
  <si>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</si>
  <si>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</si>
  <si>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</si>
  <si>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</si>
  <si>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</si>
  <si>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</si>
  <si>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</si>
  <si>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</si>
  <si>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</si>
  <si>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</si>
  <si>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</si>
  <si>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</si>
  <si>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</si>
  <si>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</si>
  <si>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</si>
  <si>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</si>
  <si>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</si>
  <si>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</si>
  <si>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</si>
  <si>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</si>
  <si>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</si>
  <si>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</si>
  <si>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</si>
  <si>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</si>
  <si>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</si>
  <si>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</si>
  <si>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</si>
  <si>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</si>
  <si>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</si>
  <si>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</si>
  <si>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</si>
  <si>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</si>
  <si>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</si>
  <si>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</si>
  <si>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</si>
  <si>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</si>
  <si>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</si>
  <si>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</si>
  <si>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</si>
  <si>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</si>
  <si>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</si>
  <si>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</si>
  <si>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</si>
  <si>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</si>
  <si>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</si>
  <si>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</si>
  <si>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</si>
  <si>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</si>
  <si>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</si>
  <si>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</si>
  <si>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</si>
  <si>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</si>
  <si>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</si>
  <si>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</si>
  <si>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</si>
  <si>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</si>
  <si>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</si>
  <si>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</si>
  <si>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</si>
  <si>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</si>
  <si>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</si>
  <si>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</si>
  <si>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</si>
  <si>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</si>
  <si>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</si>
  <si>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</si>
  <si>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</si>
  <si>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</si>
  <si>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</si>
  <si>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</si>
  <si>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</si>
  <si>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</si>
  <si>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</si>
  <si>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</si>
  <si>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</si>
  <si>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</si>
  <si>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</si>
  <si>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</si>
  <si>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</si>
  <si>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</si>
  <si>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</si>
  <si>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</si>
  <si>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</si>
  <si>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</si>
  <si>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</si>
  <si>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</si>
  <si>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</si>
  <si>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</si>
  <si>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</si>
  <si>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</si>
  <si>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</si>
  <si>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</si>
  <si>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</si>
  <si>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</si>
  <si>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</si>
  <si>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</si>
  <si>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</si>
  <si>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</si>
  <si>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</si>
  <si>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</si>
  <si>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</si>
  <si>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</si>
  <si>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</si>
  <si>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</si>
  <si>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</si>
  <si>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</si>
  <si>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</si>
  <si>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</si>
  <si>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</si>
  <si>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</si>
  <si>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</si>
  <si>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</si>
  <si>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</si>
  <si>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</si>
  <si>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</si>
  <si>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</si>
  <si>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</si>
  <si>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</si>
  <si>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</si>
  <si>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</si>
  <si>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</si>
  <si>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</si>
  <si>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</si>
  <si>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</si>
  <si>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</si>
  <si>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</si>
  <si>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</si>
  <si>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</si>
  <si>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</si>
  <si>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</si>
  <si>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</si>
  <si>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</si>
  <si>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</si>
  <si>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</si>
  <si>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</si>
  <si>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</si>
  <si>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</si>
  <si>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</si>
  <si>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</si>
  <si>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</si>
  <si>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</si>
  <si>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</si>
  <si>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</si>
  <si>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</si>
  <si>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</si>
  <si>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</si>
  <si>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</si>
  <si>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</si>
  <si>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</si>
  <si>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</si>
  <si>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</si>
  <si>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</si>
  <si>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</si>
  <si>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</si>
  <si>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</si>
  <si>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</si>
  <si>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</si>
  <si>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</si>
  <si>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</si>
  <si>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</si>
  <si>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</si>
  <si>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</si>
  <si>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</si>
  <si>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</si>
  <si>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</si>
  <si>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</si>
  <si>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</si>
  <si>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</si>
  <si>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</si>
  <si>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</si>
  <si>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</si>
  <si>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</si>
  <si>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</si>
  <si>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</si>
  <si>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</si>
  <si>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</si>
  <si>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</si>
  <si>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</si>
  <si>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</si>
  <si>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</si>
  <si>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</si>
  <si>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</si>
  <si>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</si>
  <si>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</si>
  <si>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</si>
  <si>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</si>
  <si>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</si>
  <si>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</si>
  <si>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</si>
  <si>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</si>
  <si>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</si>
  <si>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</si>
  <si>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</si>
  <si>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</si>
  <si>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</si>
  <si>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</si>
  <si>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</si>
  <si>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</si>
  <si>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</si>
  <si>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</si>
  <si>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</si>
  <si>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</si>
  <si>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</si>
  <si>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</si>
  <si>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</si>
  <si>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</si>
  <si>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</si>
  <si>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</si>
  <si>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</si>
  <si>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</si>
  <si>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</si>
  <si>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</si>
  <si>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</si>
  <si>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</si>
  <si>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</si>
  <si>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</si>
  <si>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</si>
  <si>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</si>
  <si>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</si>
  <si>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</si>
  <si>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</si>
  <si>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</si>
  <si>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</si>
  <si>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</si>
  <si>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</si>
  <si>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</si>
  <si>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</si>
  <si>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</si>
  <si>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</si>
  <si>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</si>
  <si>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</si>
  <si>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</si>
  <si>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</si>
  <si>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</si>
  <si>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</si>
  <si>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</si>
  <si>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</si>
  <si>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</si>
  <si>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</si>
  <si>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</si>
  <si>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</si>
  <si>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</si>
  <si>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</si>
  <si>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</si>
  <si>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</si>
  <si>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</si>
  <si>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</si>
  <si>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</si>
  <si>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</si>
  <si>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</si>
  <si>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</si>
  <si>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</si>
  <si>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</si>
  <si>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</si>
  <si>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</si>
  <si>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</si>
  <si>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</si>
  <si>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</si>
  <si>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</si>
  <si>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</si>
  <si>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</si>
  <si>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</si>
  <si>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</si>
  <si>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</si>
  <si>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</si>
  <si>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</si>
  <si>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</si>
  <si>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</si>
  <si>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</si>
  <si>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</si>
  <si>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</si>
  <si>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</si>
  <si>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</si>
  <si>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</si>
  <si>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</si>
  <si>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</si>
  <si>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</si>
  <si>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</si>
  <si>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</si>
  <si>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</si>
  <si>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</si>
  <si>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</si>
  <si>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</si>
  <si>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</si>
  <si>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</si>
  <si>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</si>
  <si>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</si>
  <si>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</si>
  <si>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</si>
  <si>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</si>
  <si>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</si>
  <si>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</si>
  <si>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</si>
  <si>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</si>
  <si>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</si>
  <si>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</si>
  <si>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</si>
  <si>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</si>
  <si>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</si>
  <si>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</si>
  <si>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</si>
  <si>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</si>
  <si>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</si>
  <si>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</si>
  <si>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</si>
  <si>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</si>
  <si>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</si>
  <si>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</si>
  <si>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</si>
  <si>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</si>
  <si>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</si>
  <si>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</si>
  <si>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</si>
  <si>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</si>
  <si>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</si>
  <si>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</si>
  <si>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</si>
  <si>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</si>
  <si>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</si>
  <si>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</si>
  <si>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</si>
  <si>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</si>
  <si>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</si>
  <si>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</si>
  <si>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</si>
  <si>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</si>
  <si>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</si>
  <si>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</si>
  <si>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</si>
  <si>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</si>
  <si>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</si>
  <si>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</si>
  <si>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</si>
  <si>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</si>
  <si>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</si>
  <si>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</si>
  <si>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</si>
  <si>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</si>
  <si>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</si>
  <si>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</si>
  <si>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</si>
  <si>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</si>
  <si>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</si>
  <si>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</si>
  <si>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</si>
  <si>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</si>
  <si>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</si>
  <si>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</si>
  <si>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</si>
  <si>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</si>
  <si>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</si>
  <si>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</si>
  <si>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</si>
  <si>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</si>
  <si>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</si>
  <si>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</si>
  <si>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</si>
  <si>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</si>
  <si>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</si>
  <si>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</si>
  <si>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</si>
  <si>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</si>
  <si>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</si>
  <si>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</si>
  <si>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</si>
  <si>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</si>
  <si>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</si>
  <si>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</si>
  <si>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</si>
  <si>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</si>
  <si>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</si>
  <si>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</si>
  <si>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</si>
  <si>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</si>
  <si>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</si>
  <si>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</si>
  <si>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</si>
  <si>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</si>
  <si>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</si>
  <si>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</si>
  <si>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</si>
  <si>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</si>
  <si>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</si>
  <si>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</si>
  <si>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</si>
  <si>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</si>
  <si>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</si>
  <si>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</si>
  <si>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</si>
  <si>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</si>
  <si>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</si>
  <si>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</si>
  <si>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</si>
  <si>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</si>
  <si>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</si>
  <si>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</si>
  <si>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</si>
  <si>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</si>
  <si>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</si>
  <si>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</si>
  <si>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</si>
  <si>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</si>
  <si>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</si>
  <si>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</si>
  <si>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</si>
  <si>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</si>
  <si>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</si>
  <si>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</si>
  <si>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</si>
  <si>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</si>
  <si>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</si>
  <si>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</si>
  <si>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</si>
  <si>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</si>
  <si>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</si>
  <si>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</si>
  <si>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</si>
  <si>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</si>
  <si>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</si>
  <si>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</si>
  <si>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</si>
  <si>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</si>
  <si>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</si>
  <si>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</si>
  <si>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</si>
  <si>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</si>
  <si>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</si>
  <si>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</si>
  <si>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</si>
  <si>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</si>
  <si>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</si>
  <si>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</si>
  <si>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</si>
  <si>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</si>
  <si>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</si>
  <si>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</si>
  <si>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</si>
  <si>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</si>
  <si>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</si>
  <si>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</si>
  <si>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</si>
  <si>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</si>
  <si>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</si>
  <si>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</si>
  <si>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</si>
  <si>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</si>
  <si>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</si>
  <si>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</si>
  <si>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</si>
  <si>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</si>
  <si>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</si>
  <si>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</si>
  <si>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</si>
  <si>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</si>
  <si>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</si>
  <si>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</si>
  <si>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</si>
  <si>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</si>
  <si>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</si>
  <si>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</si>
  <si>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</si>
  <si>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</si>
  <si>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</si>
  <si>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</si>
  <si>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</si>
  <si>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</si>
  <si>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</si>
  <si>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</si>
  <si>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</si>
  <si>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</si>
  <si>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</si>
  <si>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</si>
  <si>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</si>
  <si>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</si>
  <si>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</si>
  <si>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</si>
  <si>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</si>
  <si>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</si>
  <si>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</si>
  <si>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</si>
  <si>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</si>
  <si>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</si>
  <si>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</si>
  <si>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</si>
  <si>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</si>
  <si>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</si>
  <si>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</si>
  <si>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</si>
  <si>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</si>
  <si>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</si>
  <si>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</si>
  <si>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</si>
  <si>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</si>
  <si>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</si>
  <si>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</si>
  <si>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</si>
  <si>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</si>
  <si>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</si>
  <si>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</si>
  <si>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</si>
  <si>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</si>
  <si>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</si>
  <si>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</si>
  <si>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</si>
  <si>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</si>
  <si>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</si>
  <si>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</si>
  <si>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</si>
  <si>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</si>
  <si>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</si>
  <si>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</si>
  <si>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</si>
  <si>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</si>
  <si>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</si>
  <si>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</si>
  <si>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</si>
  <si>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</si>
  <si>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</si>
  <si>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</si>
  <si>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</si>
  <si>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</si>
  <si>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</si>
  <si>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</si>
  <si>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</si>
  <si>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</si>
  <si>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</si>
  <si>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</si>
  <si>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</si>
  <si>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</si>
  <si>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</si>
  <si>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</si>
  <si>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</si>
  <si>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</si>
  <si>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</si>
  <si>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</si>
  <si>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</si>
  <si>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</si>
  <si>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</si>
  <si>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</si>
  <si>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</si>
  <si>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</si>
  <si>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</si>
  <si>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</si>
  <si>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</si>
  <si>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</si>
  <si>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</si>
  <si>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</si>
  <si>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</si>
  <si>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</si>
  <si>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</si>
  <si>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</si>
  <si>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</si>
  <si>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</si>
  <si>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</si>
  <si>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</si>
  <si>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</si>
  <si>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</si>
  <si>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</si>
  <si>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</si>
  <si>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</si>
  <si>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</si>
  <si>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</si>
  <si>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</si>
  <si>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</si>
  <si>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</si>
  <si>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</si>
  <si>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</si>
  <si>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</si>
  <si>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</si>
  <si>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</si>
  <si>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</si>
  <si>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</si>
  <si>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</si>
  <si>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</si>
  <si>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</si>
  <si>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</si>
  <si>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</si>
  <si>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</si>
  <si>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</si>
  <si>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</si>
  <si>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</si>
  <si>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</si>
  <si>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</si>
  <si>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</si>
  <si>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</si>
  <si>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</si>
  <si>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</si>
  <si>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</si>
  <si>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</si>
  <si>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</si>
  <si>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</si>
  <si>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</si>
  <si>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</si>
  <si>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</si>
  <si>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</si>
  <si>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</si>
  <si>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</si>
  <si>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</si>
  <si>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</si>
  <si>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</si>
  <si>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</si>
  <si>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</si>
  <si>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</si>
  <si>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</si>
  <si>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</si>
  <si>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</si>
  <si>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</si>
  <si>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</si>
  <si>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</si>
  <si>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</si>
  <si>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</si>
  <si>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</si>
  <si>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</si>
  <si>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</si>
  <si>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</si>
  <si>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</si>
  <si>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</si>
  <si>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</si>
  <si>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</si>
  <si>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</si>
  <si>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</si>
  <si>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</si>
  <si>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</si>
  <si>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</si>
  <si>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</si>
  <si>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</si>
  <si>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</si>
  <si>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</si>
  <si>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</si>
  <si>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</si>
  <si>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</si>
  <si>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</si>
  <si>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</si>
  <si>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</si>
  <si>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</si>
  <si>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</si>
  <si>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</si>
  <si>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</si>
  <si>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</si>
  <si>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</si>
  <si>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</si>
  <si>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</si>
  <si>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</si>
  <si>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</si>
  <si>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</si>
  <si>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</si>
  <si>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</si>
  <si>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</si>
  <si>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</si>
  <si>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</si>
  <si>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</si>
  <si>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</si>
  <si>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</si>
  <si>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</si>
  <si>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</si>
  <si>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</si>
  <si>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</si>
  <si>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</si>
  <si>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</si>
  <si>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</si>
  <si>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</si>
  <si>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</si>
  <si>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</si>
  <si>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</si>
  <si>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</si>
  <si>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</si>
  <si>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</si>
  <si>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</si>
  <si>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</si>
  <si>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</si>
  <si>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</si>
  <si>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</si>
  <si>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</si>
  <si>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</si>
  <si>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</si>
  <si>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</si>
  <si>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</si>
  <si>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</si>
  <si>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</si>
  <si>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</si>
  <si>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</si>
  <si>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</si>
  <si>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</si>
  <si>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</si>
  <si>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</si>
  <si>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</si>
  <si>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</si>
  <si>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</si>
  <si>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</si>
  <si>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</si>
  <si>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</si>
  <si>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</si>
  <si>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</si>
  <si>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</si>
  <si>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</si>
  <si>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</si>
  <si>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</si>
  <si>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</si>
  <si>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</si>
  <si>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</si>
  <si>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</si>
  <si>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</si>
  <si>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</si>
  <si>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</si>
  <si>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</si>
  <si>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</si>
  <si>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</si>
  <si>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</si>
  <si>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</si>
  <si>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</si>
  <si>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</si>
  <si>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</si>
  <si>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</si>
  <si>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</si>
  <si>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</si>
  <si>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</si>
  <si>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</si>
  <si>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</si>
  <si>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</si>
  <si>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</si>
  <si>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</si>
  <si>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</si>
  <si>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</si>
  <si>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</si>
  <si>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</si>
  <si>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</si>
  <si>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</si>
  <si>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</si>
  <si>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</si>
  <si>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</si>
  <si>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</si>
  <si>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</si>
  <si>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</si>
  <si>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</si>
  <si>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</si>
  <si>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</si>
  <si>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</si>
  <si>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</si>
  <si>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</si>
  <si>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</si>
  <si>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</si>
  <si>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</si>
  <si>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</si>
  <si>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</si>
  <si>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</si>
  <si>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</si>
  <si>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</si>
  <si>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</si>
  <si>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</si>
  <si>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</si>
  <si>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</si>
  <si>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</si>
  <si>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</si>
  <si>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</si>
  <si>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</si>
  <si>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</si>
  <si>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</si>
  <si>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</si>
  <si>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</si>
  <si>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</si>
  <si>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</si>
  <si>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</si>
  <si>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</si>
  <si>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</si>
  <si>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</si>
  <si>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</si>
  <si>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</si>
  <si>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</si>
  <si>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</si>
  <si>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</si>
  <si>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</si>
  <si>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</si>
  <si>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</si>
  <si>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</si>
  <si>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</si>
  <si>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</si>
  <si>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</si>
  <si>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</si>
  <si>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</si>
  <si>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</si>
  <si>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</si>
  <si>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</si>
  <si>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</si>
  <si>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</si>
  <si>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</si>
  <si>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</si>
  <si>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</si>
  <si>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</si>
  <si>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</si>
  <si>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</si>
  <si>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</si>
  <si>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</si>
  <si>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</si>
  <si>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</si>
  <si>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</si>
  <si>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</si>
  <si>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</si>
  <si>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</si>
  <si>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</si>
  <si>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</si>
  <si>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</si>
  <si>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</si>
  <si>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</si>
  <si>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</si>
  <si>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</si>
  <si>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</si>
  <si>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</si>
  <si>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</si>
  <si>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</si>
  <si>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</si>
  <si>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</si>
  <si>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</si>
  <si>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</si>
  <si>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</si>
  <si>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</si>
  <si>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</si>
  <si>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</si>
  <si>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</si>
  <si>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</si>
  <si>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</si>
  <si>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</si>
  <si>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</si>
  <si>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</si>
  <si>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</si>
  <si>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</si>
  <si>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</si>
  <si>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</si>
  <si>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</si>
  <si>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</si>
  <si>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</si>
  <si>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</si>
  <si>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</si>
  <si>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</si>
  <si>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</si>
  <si>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</si>
  <si>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</si>
  <si>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</si>
  <si>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</si>
  <si>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</si>
  <si>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</si>
  <si>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</si>
  <si>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</si>
  <si>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</si>
  <si>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</si>
  <si>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</si>
  <si>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</si>
  <si>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</si>
  <si>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</si>
  <si>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</si>
  <si>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</si>
  <si>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</si>
  <si>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</si>
  <si>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</si>
  <si>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</si>
  <si>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</si>
  <si>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</si>
  <si>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</si>
  <si>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</si>
  <si>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</si>
  <si>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</si>
  <si>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</si>
  <si>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</si>
  <si>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</si>
  <si>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</si>
  <si>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</si>
  <si>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</si>
  <si>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</si>
  <si>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</si>
  <si>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</si>
  <si>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</si>
  <si>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</si>
  <si>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</si>
  <si>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</si>
  <si>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</si>
  <si>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</si>
  <si>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</si>
  <si>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</si>
  <si>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</si>
  <si>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</si>
  <si>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</si>
  <si>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</si>
  <si>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</si>
  <si>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</si>
  <si>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</si>
  <si>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</si>
  <si>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</si>
  <si>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</si>
  <si>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</si>
  <si>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</si>
  <si>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</si>
  <si>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</si>
  <si>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</si>
  <si>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</si>
  <si>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</si>
  <si>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</si>
  <si>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</si>
  <si>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</si>
  <si>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</si>
  <si>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</si>
  <si>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</si>
  <si>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</si>
  <si>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</si>
  <si>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</si>
  <si>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</si>
  <si>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</si>
  <si>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</si>
  <si>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</si>
  <si>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</si>
  <si>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</si>
  <si>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</si>
  <si>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</si>
  <si>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</si>
  <si>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</si>
  <si>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</si>
  <si>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</si>
  <si>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</si>
  <si>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</si>
  <si>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</si>
  <si>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</si>
  <si>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</si>
  <si>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</si>
  <si>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</si>
  <si>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</si>
  <si>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</si>
  <si>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</si>
  <si>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</si>
  <si>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</si>
  <si>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</si>
  <si>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</si>
  <si>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</si>
  <si>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</si>
  <si>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</si>
  <si>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</si>
  <si>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</si>
  <si>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</si>
  <si>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</si>
  <si>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</si>
  <si>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</si>
  <si>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</si>
  <si>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</si>
  <si>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</si>
  <si>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</si>
  <si>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</si>
  <si>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</si>
  <si>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</si>
  <si>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</si>
  <si>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</si>
  <si>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</si>
  <si>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</si>
  <si>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</si>
  <si>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</si>
  <si>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</si>
  <si>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</si>
  <si>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</si>
  <si>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</si>
  <si>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</si>
  <si>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</si>
  <si>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</si>
  <si>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</si>
  <si>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</si>
  <si>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</si>
  <si>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</si>
  <si>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</si>
  <si>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</si>
  <si>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</si>
  <si>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</si>
  <si>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</si>
  <si>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</si>
  <si>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</si>
  <si>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</si>
  <si>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</si>
  <si>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</si>
  <si>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</si>
  <si>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</si>
  <si>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</si>
  <si>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</si>
  <si>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</si>
  <si>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</si>
  <si>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</si>
  <si>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</si>
  <si>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</si>
  <si>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</si>
  <si>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</si>
  <si>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</si>
  <si>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</si>
  <si>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</si>
  <si>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</si>
  <si>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</si>
  <si>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</si>
  <si>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</si>
  <si>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</si>
  <si>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</si>
  <si>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</si>
  <si>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</si>
  <si>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</si>
  <si>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</si>
  <si>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</si>
  <si>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</si>
  <si>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</si>
  <si>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</si>
  <si>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</si>
  <si>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</si>
  <si>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</si>
  <si>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</si>
  <si>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</si>
  <si>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</si>
  <si>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</si>
  <si>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</si>
  <si>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</si>
  <si>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</si>
  <si>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</si>
  <si>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</si>
  <si>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</si>
  <si>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</si>
  <si>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</si>
  <si>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</si>
  <si>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</si>
  <si>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</si>
  <si>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</si>
  <si>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</si>
  <si>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</si>
  <si>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</si>
  <si>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</si>
  <si>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</si>
  <si>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</si>
  <si>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</si>
  <si>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</si>
  <si>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</si>
  <si>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</si>
  <si>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</si>
  <si>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</si>
  <si>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</si>
  <si>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</si>
  <si>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</si>
  <si>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</si>
  <si>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</si>
  <si>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</si>
  <si>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</si>
  <si>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</si>
  <si>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</si>
  <si>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</si>
  <si>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</si>
  <si>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</si>
  <si>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</si>
  <si>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</si>
  <si>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</si>
  <si>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</si>
  <si>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</si>
  <si>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</si>
  <si>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</si>
  <si>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</si>
  <si>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</si>
  <si>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</si>
  <si>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</si>
  <si>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</si>
  <si>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</si>
  <si>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</si>
  <si>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</si>
  <si>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</si>
  <si>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</si>
  <si>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</si>
  <si>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</si>
  <si>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</si>
  <si>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</si>
  <si>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</si>
  <si>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</si>
  <si>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</si>
  <si>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</si>
  <si>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</si>
  <si>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</si>
  <si>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</si>
  <si>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</si>
  <si>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</si>
  <si>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</si>
  <si>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</si>
  <si>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</si>
  <si>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</si>
  <si>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</si>
  <si>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</si>
  <si>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</si>
  <si>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</si>
  <si>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</si>
  <si>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</si>
  <si>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</si>
  <si>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</si>
  <si>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</si>
  <si>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</si>
  <si>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</si>
  <si>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</si>
  <si>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</si>
  <si>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</si>
  <si>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</si>
  <si>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</si>
  <si>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</si>
  <si>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</si>
  <si>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</si>
  <si>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</si>
  <si>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</si>
  <si>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</si>
  <si>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</si>
  <si>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</si>
  <si>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</si>
  <si>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</si>
  <si>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</si>
  <si>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</si>
  <si>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</si>
  <si>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</si>
  <si>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</si>
  <si>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</si>
  <si>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</si>
  <si>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</si>
  <si>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</si>
  <si>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</si>
  <si>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</si>
  <si>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</si>
  <si>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</si>
  <si>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</si>
  <si>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</si>
  <si>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</si>
  <si>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</si>
  <si>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</si>
  <si>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</si>
  <si>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</si>
  <si>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</si>
  <si>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</si>
  <si>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</si>
  <si>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</si>
  <si>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</si>
  <si>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</si>
  <si>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</si>
  <si>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</si>
  <si>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</si>
  <si>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</si>
  <si>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</si>
  <si>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</si>
  <si>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</si>
  <si>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</si>
  <si>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</si>
  <si>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</si>
  <si>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</si>
  <si>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</si>
  <si>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</si>
  <si>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</si>
  <si>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</si>
  <si>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</si>
  <si>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</si>
  <si>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</si>
  <si>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</si>
  <si>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</si>
  <si>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</si>
  <si>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</si>
  <si>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</si>
  <si>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</si>
  <si>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</si>
  <si>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</si>
  <si>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</si>
  <si>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</si>
  <si>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</si>
  <si>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</si>
  <si>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</si>
  <si>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</si>
  <si>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</si>
  <si>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</si>
  <si>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</si>
  <si>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</si>
  <si>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</si>
  <si>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</si>
  <si>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</si>
  <si>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</si>
  <si>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</si>
  <si>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</si>
  <si>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</si>
  <si>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</si>
  <si>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</si>
  <si>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</si>
  <si>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</si>
  <si>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</si>
  <si>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</si>
  <si>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</si>
  <si>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</si>
  <si>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</si>
  <si>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</si>
  <si>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</si>
  <si>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</si>
  <si>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</si>
  <si>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</si>
  <si>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</si>
  <si>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</si>
  <si>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</si>
  <si>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</si>
  <si>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</si>
  <si>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</si>
  <si>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</si>
  <si>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</si>
  <si>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</si>
  <si>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</si>
  <si>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</si>
  <si>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</si>
  <si>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</si>
  <si>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</si>
  <si>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</si>
  <si>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</si>
  <si>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</si>
  <si>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</si>
  <si>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</si>
  <si>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</si>
  <si>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</si>
  <si>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</si>
  <si>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</si>
  <si>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</si>
  <si>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</si>
  <si>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</si>
  <si>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</si>
  <si>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</si>
  <si>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</si>
  <si>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</si>
  <si>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</si>
  <si>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</si>
  <si>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</si>
  <si>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</si>
  <si>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</si>
  <si>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</si>
  <si>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</si>
  <si>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</si>
  <si>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</si>
  <si>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</si>
  <si>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</si>
  <si>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</si>
  <si>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</si>
  <si>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</si>
  <si>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</si>
  <si>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</si>
  <si>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</si>
  <si>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</si>
  <si>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</si>
  <si>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</si>
  <si>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</si>
  <si>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</si>
  <si>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</si>
  <si>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</si>
  <si>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</si>
  <si>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</si>
  <si>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</si>
  <si>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</si>
  <si>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</si>
  <si>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</si>
  <si>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</si>
  <si>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</si>
  <si>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</si>
  <si>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</si>
  <si>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</si>
  <si>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</si>
  <si>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</si>
  <si>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</si>
  <si>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</si>
  <si>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</si>
  <si>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</si>
  <si>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</si>
  <si>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</si>
  <si>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</si>
  <si>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</si>
  <si>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</si>
  <si>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</si>
  <si>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</si>
  <si>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</si>
  <si>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</si>
  <si>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</si>
  <si>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</si>
  <si>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</si>
  <si>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</si>
  <si>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</si>
  <si>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</si>
  <si>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</si>
  <si>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</si>
  <si>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</si>
  <si>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</si>
  <si>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</si>
  <si>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</si>
  <si>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</si>
  <si>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</si>
  <si>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</si>
  <si>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</si>
  <si>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</si>
  <si>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</si>
  <si>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</si>
  <si>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</si>
  <si>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</si>
  <si>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</si>
  <si>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</si>
  <si>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</si>
  <si>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</si>
  <si>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</si>
  <si>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</si>
  <si>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</si>
  <si>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</si>
  <si>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</si>
  <si>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</si>
  <si>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</si>
  <si>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</si>
  <si>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</si>
  <si>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</si>
  <si>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</si>
  <si>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</si>
  <si>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</si>
  <si>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</si>
  <si>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</si>
  <si>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</si>
  <si>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</si>
  <si>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</si>
  <si>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</si>
  <si>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</si>
  <si>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</si>
  <si>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</si>
  <si>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</si>
  <si>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</si>
  <si>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</si>
  <si>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</si>
  <si>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</si>
  <si>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</si>
  <si>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</si>
  <si>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</si>
  <si>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</si>
  <si>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</si>
  <si>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</si>
  <si>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</si>
  <si>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</si>
  <si>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</si>
  <si>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</si>
  <si>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</si>
  <si>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</si>
  <si>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</si>
  <si>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</si>
  <si>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</si>
  <si>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</si>
  <si>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</si>
  <si>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</si>
  <si>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</si>
  <si>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</si>
  <si>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</si>
  <si>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</si>
  <si>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</si>
  <si>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</si>
  <si>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</si>
  <si>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</si>
  <si>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</si>
  <si>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</si>
  <si>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</si>
  <si>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</si>
  <si>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</si>
  <si>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</si>
  <si>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</si>
  <si>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</si>
  <si>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</si>
  <si>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</si>
  <si>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</si>
  <si>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</si>
  <si>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</si>
  <si>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</si>
  <si>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</si>
  <si>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</si>
  <si>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</si>
  <si>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</si>
  <si>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</si>
  <si>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</si>
  <si>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</si>
  <si>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</si>
  <si>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</si>
  <si>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</si>
  <si>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</si>
  <si>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</si>
  <si>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</si>
  <si>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</si>
  <si>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</si>
  <si>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</si>
  <si>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</si>
  <si>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</si>
  <si>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</si>
  <si>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</si>
  <si>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</si>
  <si>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</si>
  <si>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</si>
  <si>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</si>
  <si>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</si>
  <si>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</si>
  <si>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</si>
  <si>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</si>
  <si>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</si>
  <si>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</si>
  <si>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</si>
  <si>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</si>
  <si>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</si>
  <si>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</si>
  <si>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</si>
  <si>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</si>
  <si>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</si>
  <si>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</si>
  <si>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</si>
  <si>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</si>
  <si>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</si>
  <si>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</si>
  <si>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</si>
  <si>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</si>
  <si>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</si>
  <si>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</si>
  <si>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</si>
  <si>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</si>
  <si>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</si>
  <si>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</si>
  <si>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</si>
  <si>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</si>
  <si>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</si>
  <si>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</si>
  <si>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</si>
  <si>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</si>
  <si>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</si>
  <si>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</si>
  <si>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</si>
  <si>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</si>
  <si>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</si>
  <si>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</si>
  <si>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</si>
  <si>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</si>
  <si>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</si>
  <si>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</si>
  <si>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</si>
  <si>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</si>
  <si>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</si>
  <si>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</si>
  <si>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</si>
  <si>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</si>
  <si>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</si>
  <si>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</si>
  <si>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</si>
  <si>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</si>
  <si>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</si>
  <si>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</si>
  <si>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</si>
  <si>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</si>
  <si>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</si>
  <si>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</si>
  <si>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</si>
  <si>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</si>
  <si>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</si>
  <si>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</si>
  <si>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</si>
  <si>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</si>
  <si>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</si>
  <si>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</si>
  <si>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</si>
  <si>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</si>
  <si>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</si>
  <si>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</si>
  <si>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</si>
  <si>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</si>
  <si>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</si>
  <si>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</si>
  <si>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</si>
  <si>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</si>
  <si>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</si>
  <si>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</si>
  <si>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</si>
  <si>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</si>
  <si>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</si>
  <si>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</si>
  <si>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</si>
  <si>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</si>
  <si>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</si>
  <si>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</si>
  <si>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</si>
  <si>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</si>
  <si>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</si>
  <si>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</si>
  <si>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</si>
  <si>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</si>
  <si>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</si>
  <si>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</si>
  <si>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</si>
  <si>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</si>
  <si>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</si>
  <si>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</si>
  <si>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</si>
  <si>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</si>
  <si>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</si>
  <si>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</si>
  <si>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</si>
  <si>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</si>
  <si>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</si>
  <si>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</si>
  <si>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</si>
  <si>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</si>
  <si>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</si>
  <si>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</si>
  <si>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</si>
  <si>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</si>
  <si>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</si>
  <si>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</si>
  <si>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</si>
  <si>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</si>
  <si>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</si>
  <si>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</si>
  <si>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</si>
  <si>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</si>
  <si>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</si>
  <si>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</si>
  <si>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</si>
  <si>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</si>
  <si>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</si>
  <si>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</si>
  <si>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</si>
  <si>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</si>
  <si>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</si>
  <si>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</si>
  <si>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</si>
  <si>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</si>
  <si>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</si>
  <si>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</si>
  <si>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</si>
  <si>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</si>
  <si>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</si>
  <si>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</si>
  <si>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</si>
  <si>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</si>
  <si>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</si>
  <si>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</si>
  <si>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</si>
  <si>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</si>
  <si>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</si>
  <si>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</si>
  <si>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</si>
  <si>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</si>
  <si>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</si>
  <si>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</si>
  <si>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</si>
  <si>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</si>
  <si>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</si>
  <si>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</si>
  <si>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</si>
  <si>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</si>
  <si>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</si>
  <si>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</si>
  <si>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</si>
  <si>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</si>
  <si>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</si>
  <si>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</si>
  <si>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</si>
  <si>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</si>
  <si>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</si>
  <si>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</si>
  <si>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</si>
  <si>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</si>
  <si>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</si>
  <si>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</si>
  <si>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</si>
  <si>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</si>
  <si>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</si>
  <si>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</si>
  <si>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</si>
  <si>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</si>
  <si>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</si>
  <si>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</si>
  <si>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</si>
  <si>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</si>
  <si>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</si>
  <si>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</si>
  <si>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</si>
  <si>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</si>
  <si>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</si>
  <si>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</si>
  <si>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</si>
  <si>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</si>
  <si>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</si>
  <si>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</si>
  <si>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</si>
  <si>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</si>
  <si>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</si>
  <si>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</si>
  <si>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</si>
  <si>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</si>
  <si>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</si>
  <si>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</si>
  <si>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</si>
  <si>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</si>
  <si>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</si>
  <si>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</si>
  <si>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</si>
  <si>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</si>
  <si>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</si>
  <si>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</si>
  <si>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</si>
  <si>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</si>
  <si>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</si>
  <si>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</si>
  <si>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</si>
  <si>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</si>
  <si>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</si>
  <si>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</si>
  <si>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</si>
  <si>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</si>
  <si>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</si>
  <si>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</si>
  <si>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</si>
  <si>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</si>
  <si>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</si>
  <si>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</si>
  <si>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</si>
  <si>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</si>
  <si>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</si>
  <si>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</si>
  <si>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</si>
  <si>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</si>
  <si>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</si>
  <si>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</si>
  <si>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</si>
  <si>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</si>
  <si>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</si>
  <si>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</si>
  <si>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</si>
  <si>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</si>
  <si>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</si>
  <si>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</si>
  <si>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</si>
  <si>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</si>
  <si>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</si>
  <si>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</si>
  <si>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</si>
  <si>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</si>
  <si>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</si>
  <si>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</si>
  <si>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</si>
  <si>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</si>
  <si>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</si>
  <si>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</si>
  <si>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</si>
  <si>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</si>
  <si>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</si>
  <si>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</si>
  <si>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</si>
  <si>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</si>
  <si>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</si>
  <si>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</si>
  <si>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</si>
  <si>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</si>
  <si>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</si>
  <si>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</si>
  <si>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</si>
  <si>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</si>
  <si>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</si>
  <si>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</si>
  <si>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</si>
  <si>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</si>
  <si>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</si>
  <si>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</si>
  <si>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</si>
  <si>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</si>
  <si>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</si>
  <si>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</si>
  <si>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</si>
  <si>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</si>
  <si>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</si>
  <si>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</si>
  <si>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</si>
  <si>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</si>
  <si>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</si>
  <si>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</si>
  <si>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</si>
  <si>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</si>
  <si>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</si>
  <si>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</si>
  <si>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</si>
  <si>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</si>
  <si>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</si>
  <si>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</si>
  <si>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</si>
  <si>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</si>
  <si>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</si>
  <si>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</si>
  <si>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</si>
  <si>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</si>
  <si>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</si>
  <si>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</si>
  <si>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</si>
  <si>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</si>
  <si>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</si>
  <si>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</si>
  <si>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</si>
  <si>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</si>
  <si>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</si>
  <si>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</si>
  <si>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</si>
  <si>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</si>
  <si>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</si>
  <si>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</si>
  <si>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</si>
  <si>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</si>
  <si>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</si>
  <si>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</si>
  <si>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</si>
  <si>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</si>
  <si>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</si>
  <si>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</si>
  <si>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</si>
  <si>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</si>
  <si>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</si>
  <si>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</si>
  <si>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</si>
  <si>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</si>
  <si>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</si>
  <si>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</si>
  <si>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</si>
  <si>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</si>
  <si>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</si>
  <si>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</si>
  <si>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</si>
  <si>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</si>
  <si>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</si>
  <si>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</si>
  <si>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</si>
  <si>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</si>
  <si>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</si>
  <si>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</si>
  <si>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</si>
  <si>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</si>
  <si>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</si>
  <si>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</si>
  <si>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</si>
  <si>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</si>
  <si>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</si>
  <si>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</si>
  <si>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</si>
  <si>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</si>
  <si>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</si>
  <si>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</si>
  <si>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</si>
  <si>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</si>
  <si>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</si>
  <si>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</si>
  <si>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</si>
  <si>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</si>
  <si>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</si>
  <si>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</si>
  <si>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</si>
  <si>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</si>
  <si>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</si>
  <si>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</si>
  <si>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</si>
  <si>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</si>
  <si>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</si>
  <si>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</si>
  <si>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</si>
  <si>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</si>
  <si>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</si>
  <si>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</si>
  <si>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</si>
  <si>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</si>
  <si>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</si>
  <si>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</si>
  <si>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</si>
  <si>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</si>
  <si>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</si>
  <si>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</si>
  <si>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</si>
  <si>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</si>
  <si>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</si>
  <si>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</si>
  <si>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</si>
  <si>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</si>
  <si>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</si>
  <si>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</si>
  <si>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</si>
  <si>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</si>
  <si>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</si>
  <si>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</si>
  <si>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</si>
  <si>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</si>
  <si>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</si>
  <si>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</si>
  <si>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</si>
  <si>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</si>
  <si>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</si>
  <si>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</si>
  <si>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</si>
  <si>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</si>
  <si>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</si>
  <si>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</si>
  <si>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</si>
  <si>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</si>
  <si>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</si>
  <si>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</si>
  <si>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</si>
  <si>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</si>
  <si>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</si>
  <si>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</si>
  <si>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</si>
  <si>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</si>
  <si>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</si>
  <si>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</si>
  <si>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</si>
  <si>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</si>
  <si>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</si>
  <si>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</si>
  <si>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</si>
  <si>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</si>
  <si>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</si>
  <si>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</si>
  <si>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</si>
  <si>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</si>
  <si>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</si>
  <si>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</si>
  <si>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</si>
  <si>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</si>
  <si>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</si>
  <si>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</si>
  <si>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</si>
  <si>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</si>
  <si>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</si>
  <si>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</si>
  <si>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</si>
  <si>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</si>
  <si>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</si>
  <si>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</si>
  <si>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</si>
  <si>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</si>
  <si>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</si>
  <si>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</si>
  <si>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</si>
  <si>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</si>
  <si>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</si>
  <si>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</si>
  <si>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</si>
  <si>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</si>
  <si>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</si>
  <si>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</si>
  <si>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</si>
  <si>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</si>
  <si>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</si>
  <si>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</si>
  <si>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</si>
  <si>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</si>
  <si>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</si>
  <si>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</si>
  <si>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</si>
  <si>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</si>
  <si>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</si>
  <si>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</si>
  <si>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</si>
  <si>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</si>
  <si>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</si>
  <si>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</si>
  <si>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</si>
  <si>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</si>
  <si>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</si>
  <si>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</si>
  <si>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</si>
  <si>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</si>
  <si>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</si>
  <si>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</si>
  <si>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</si>
  <si>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</si>
  <si>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</si>
  <si>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</si>
  <si>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</si>
  <si>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</si>
  <si>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</si>
  <si>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</si>
  <si>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</si>
  <si>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</si>
  <si>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</si>
  <si>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</si>
  <si>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</si>
  <si>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</si>
  <si>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</si>
  <si>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</si>
  <si>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</si>
  <si>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</si>
  <si>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</si>
  <si>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</si>
  <si>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</si>
  <si>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</si>
  <si>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</si>
  <si>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</si>
  <si>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</si>
  <si>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</si>
  <si>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</si>
  <si>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</si>
  <si>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</si>
  <si>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</si>
  <si>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</si>
  <si>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</si>
  <si>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</si>
  <si>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</si>
  <si>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</si>
  <si>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</si>
  <si>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</si>
  <si>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</si>
  <si>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</si>
  <si>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</si>
  <si>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</si>
  <si>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</si>
  <si>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</si>
  <si>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</si>
  <si>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</si>
  <si>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</si>
  <si>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</si>
  <si>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</si>
  <si>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</si>
  <si>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</si>
  <si>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</si>
  <si>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</si>
  <si>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</si>
  <si>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</si>
  <si>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</si>
  <si>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</si>
  <si>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</si>
  <si>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</si>
  <si>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</si>
  <si>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</si>
  <si>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</si>
  <si>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</si>
  <si>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</si>
  <si>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</si>
  <si>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</si>
  <si>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</si>
  <si>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</si>
  <si>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</si>
  <si>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</si>
  <si>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</si>
  <si>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</si>
  <si>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</si>
  <si>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</si>
  <si>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</si>
  <si>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</si>
  <si>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</si>
  <si>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</si>
  <si>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</si>
  <si>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</si>
  <si>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</si>
  <si>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</si>
  <si>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</si>
  <si>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</si>
  <si>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</si>
  <si>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</si>
  <si>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</si>
  <si>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</si>
  <si>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</si>
  <si>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</si>
  <si>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</si>
  <si>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</si>
  <si>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</si>
  <si>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</si>
  <si>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</si>
  <si>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</si>
  <si>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</si>
  <si>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</si>
  <si>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</si>
  <si>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</si>
  <si>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</si>
  <si>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</si>
  <si>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</si>
  <si>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</si>
  <si>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</si>
  <si>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</si>
  <si>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</si>
  <si>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</si>
  <si>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</si>
  <si>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</si>
  <si>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</si>
  <si>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</si>
  <si>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</si>
  <si>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</si>
  <si>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</si>
  <si>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</si>
  <si>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</si>
  <si>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</si>
  <si>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</si>
  <si>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</si>
  <si>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</si>
  <si>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</si>
  <si>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</si>
  <si>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</si>
  <si>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</si>
  <si>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</si>
  <si>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</si>
  <si>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</si>
  <si>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</si>
  <si>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</si>
  <si>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</si>
  <si>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</si>
  <si>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</si>
  <si>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</si>
  <si>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</si>
  <si>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</si>
  <si>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</si>
  <si>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</si>
  <si>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</si>
  <si>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</si>
  <si>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</si>
  <si>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</si>
  <si>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</si>
  <si>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</si>
  <si>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</si>
  <si>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</si>
  <si>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</si>
  <si>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</si>
  <si>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</si>
  <si>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</si>
  <si>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</si>
  <si>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</si>
  <si>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</si>
  <si>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</si>
  <si>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</si>
  <si>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</si>
  <si>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</si>
  <si>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</si>
  <si>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</si>
  <si>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</si>
  <si>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</si>
  <si>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</si>
  <si>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</si>
  <si>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</si>
  <si>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</si>
  <si>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</si>
  <si>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</si>
  <si>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</si>
  <si>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</si>
  <si>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</si>
  <si>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</si>
  <si>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</si>
  <si>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</si>
  <si>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</si>
  <si>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</si>
  <si>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</si>
  <si>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</si>
  <si>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</si>
  <si>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</si>
  <si>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</si>
  <si>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</si>
  <si>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</si>
  <si>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</si>
  <si>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</si>
  <si>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</si>
  <si>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</si>
  <si>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</si>
  <si>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</si>
  <si>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</si>
  <si>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</si>
  <si>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</si>
  <si>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</si>
  <si>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</si>
  <si>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</si>
  <si>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</si>
  <si>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</si>
  <si>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</si>
  <si>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</si>
  <si>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</si>
  <si>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</si>
  <si>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</si>
  <si>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</si>
  <si>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</si>
  <si>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</si>
  <si>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</si>
  <si>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</si>
  <si>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</si>
  <si>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</si>
  <si>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</si>
  <si>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</si>
  <si>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</si>
  <si>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</si>
  <si>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</si>
  <si>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</si>
  <si>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</si>
  <si>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</si>
  <si>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</si>
  <si>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</si>
  <si>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</si>
  <si>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</si>
  <si>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</si>
  <si>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</si>
  <si>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</si>
  <si>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</si>
  <si>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</si>
  <si>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</si>
  <si>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</si>
  <si>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</si>
  <si>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</si>
  <si>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</si>
  <si>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</si>
  <si>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</si>
  <si>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</si>
  <si>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</si>
  <si>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</si>
  <si>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</si>
  <si>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</si>
  <si>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</si>
  <si>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</si>
  <si>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</si>
  <si>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</si>
  <si>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</si>
  <si>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</si>
  <si>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</si>
  <si>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</si>
  <si>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</si>
  <si>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</si>
  <si>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</si>
  <si>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</si>
  <si>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</si>
  <si>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</si>
  <si>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</si>
  <si>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</si>
  <si>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</si>
  <si>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</si>
  <si>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</si>
  <si>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</si>
  <si>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</si>
  <si>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</si>
  <si>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</si>
  <si>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</si>
  <si>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</si>
  <si>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</si>
  <si>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</si>
  <si>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</si>
  <si>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</si>
  <si>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</si>
  <si>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</si>
  <si>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</si>
  <si>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</si>
  <si>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</si>
  <si>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</si>
  <si>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</si>
  <si>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</si>
  <si>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</si>
  <si>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</si>
  <si>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</si>
  <si>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</si>
  <si>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</si>
  <si>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</si>
  <si>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</si>
  <si>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</si>
  <si>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</si>
  <si>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</si>
  <si>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</si>
  <si>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</si>
  <si>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</si>
  <si>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</si>
  <si>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</si>
  <si>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</si>
  <si>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</si>
  <si>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</si>
  <si>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</si>
  <si>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</si>
  <si>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</si>
  <si>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</si>
  <si>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</si>
  <si>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</si>
  <si>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</si>
  <si>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</si>
  <si>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</si>
  <si>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</si>
  <si>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</si>
  <si>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</si>
  <si>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</si>
  <si>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</si>
  <si>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</si>
  <si>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</si>
  <si>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</si>
  <si>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</si>
  <si>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</si>
  <si>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</si>
  <si>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</si>
  <si>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</si>
  <si>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</si>
  <si>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</si>
  <si>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</si>
  <si>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</si>
  <si>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</si>
  <si>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</si>
  <si>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</si>
  <si>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</si>
  <si>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</si>
  <si>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</si>
  <si>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</si>
  <si>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</si>
  <si>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</si>
  <si>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</si>
  <si>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</si>
  <si>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</si>
  <si>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</si>
  <si>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</si>
  <si>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</si>
  <si>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</si>
  <si>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</si>
  <si>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</si>
  <si>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</si>
  <si>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</si>
  <si>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</si>
  <si>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</si>
  <si>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</si>
  <si>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</si>
  <si>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</si>
  <si>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</si>
  <si>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</si>
  <si>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</si>
  <si>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</si>
  <si>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</si>
  <si>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</si>
  <si>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</si>
  <si>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</si>
  <si>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</si>
  <si>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</si>
  <si>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</si>
  <si>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</si>
  <si>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</si>
  <si>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</si>
  <si>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</si>
  <si>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</si>
  <si>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</si>
  <si>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</si>
  <si>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</si>
  <si>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</si>
  <si>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</si>
  <si>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</si>
  <si>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</si>
  <si>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</si>
  <si>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</si>
  <si>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</si>
  <si>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</si>
  <si>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</si>
  <si>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</si>
  <si>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</si>
  <si>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</si>
  <si>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</si>
  <si>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</si>
  <si>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</si>
  <si>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</si>
  <si>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</si>
  <si>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</si>
  <si>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</si>
  <si>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</si>
  <si>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</si>
  <si>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</si>
  <si>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</si>
  <si>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</si>
  <si>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</si>
  <si>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</si>
  <si>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</si>
  <si>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</si>
  <si>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</si>
  <si>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</si>
  <si>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</si>
  <si>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</si>
  <si>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</si>
  <si>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</si>
  <si>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</si>
  <si>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</si>
  <si>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</si>
  <si>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</si>
  <si>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</si>
  <si>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</si>
  <si>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</si>
  <si>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</si>
  <si>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</si>
  <si>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</si>
  <si>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</si>
  <si>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</si>
  <si>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</si>
  <si>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</si>
  <si>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</si>
  <si>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</si>
  <si>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</si>
  <si>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</si>
  <si>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</si>
  <si>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</si>
  <si>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</si>
  <si>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</si>
  <si>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</si>
  <si>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</si>
  <si>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</si>
  <si>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</si>
  <si>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</si>
  <si>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</si>
  <si>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</si>
  <si>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</si>
  <si>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</si>
  <si>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</si>
  <si>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</si>
  <si>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</si>
  <si>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</si>
  <si>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</si>
  <si>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</si>
  <si>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</si>
  <si>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</si>
  <si>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</si>
  <si>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</si>
  <si>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</si>
  <si>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</si>
  <si>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</si>
  <si>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</si>
  <si>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</si>
  <si>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</si>
  <si>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</si>
  <si>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</si>
  <si>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</si>
  <si>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</si>
  <si>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</si>
  <si>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</si>
  <si>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</si>
  <si>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</si>
  <si>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</si>
  <si>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</si>
  <si>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</si>
  <si>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</si>
  <si>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</si>
  <si>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</si>
  <si>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</si>
  <si>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</si>
  <si>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</si>
  <si>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</si>
  <si>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</si>
  <si>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</si>
  <si>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</si>
  <si>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</si>
  <si>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</si>
  <si>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</si>
  <si>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</si>
  <si>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</si>
  <si>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</si>
  <si>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</si>
  <si>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</si>
  <si>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</si>
  <si>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</si>
  <si>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</si>
  <si>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</si>
  <si>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</si>
  <si>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</si>
  <si>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</si>
  <si>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</si>
  <si>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</si>
  <si>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</si>
  <si>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</si>
  <si>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</si>
  <si>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</si>
  <si>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</si>
  <si>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</si>
  <si>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</si>
  <si>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</si>
  <si>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</si>
  <si>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</si>
  <si>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</si>
  <si>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</si>
  <si>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</si>
  <si>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</si>
  <si>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</si>
  <si>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</si>
  <si>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</si>
  <si>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</si>
  <si>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</si>
  <si>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</si>
  <si>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</si>
  <si>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</si>
  <si>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</si>
  <si>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</si>
  <si>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</si>
  <si>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</si>
  <si>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</si>
  <si>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</si>
  <si>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</si>
  <si>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</si>
  <si>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</si>
  <si>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</si>
  <si>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</si>
  <si>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</si>
  <si>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</si>
  <si>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</si>
  <si>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</si>
  <si>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</si>
  <si>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</si>
  <si>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</si>
  <si>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</si>
  <si>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</si>
  <si>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</si>
  <si>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</si>
  <si>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</si>
  <si>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</si>
  <si>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</si>
  <si>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</si>
  <si>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</si>
  <si>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</si>
  <si>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</si>
  <si>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</si>
  <si>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</si>
  <si>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</si>
  <si>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</si>
  <si>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</si>
  <si>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</si>
  <si>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</si>
  <si>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</si>
  <si>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</si>
  <si>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</si>
  <si>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</si>
  <si>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</si>
  <si>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</si>
  <si>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</si>
  <si>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</si>
  <si>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</si>
  <si>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</si>
  <si>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</si>
  <si>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</si>
  <si>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</si>
  <si>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</si>
  <si>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</si>
  <si>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</si>
  <si>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</si>
  <si>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</si>
  <si>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</si>
  <si>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</si>
  <si>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</si>
  <si>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</si>
  <si>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</si>
  <si>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</si>
  <si>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</si>
  <si>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</si>
  <si>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</si>
  <si>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</si>
  <si>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</si>
  <si>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</si>
  <si>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</si>
  <si>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</si>
  <si>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</si>
  <si>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</si>
  <si>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</si>
  <si>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</si>
  <si>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</si>
  <si>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</si>
  <si>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</si>
  <si>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</si>
  <si>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</si>
  <si>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</si>
  <si>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</si>
  <si>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</si>
  <si>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</si>
  <si>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</si>
  <si>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</si>
  <si>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</si>
  <si>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</si>
  <si>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</si>
  <si>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</si>
  <si>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</si>
  <si>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</si>
  <si>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</si>
  <si>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</si>
  <si>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</si>
  <si>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</si>
  <si>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</si>
  <si>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</si>
  <si>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</si>
  <si>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</si>
  <si>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</si>
  <si>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</si>
  <si>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</si>
  <si>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</si>
  <si>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</si>
  <si>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</si>
  <si>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</si>
  <si>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</si>
  <si>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</si>
  <si>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</si>
  <si>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</si>
  <si>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</si>
  <si>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</si>
  <si>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</si>
  <si>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</si>
  <si>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</si>
  <si>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</si>
  <si>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</si>
  <si>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</si>
  <si>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</si>
  <si>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</si>
  <si>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</si>
  <si>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</si>
  <si>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</si>
  <si>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</si>
  <si>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</si>
  <si>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</si>
  <si>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</si>
  <si>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</si>
  <si>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</si>
  <si>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</si>
  <si>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</si>
  <si>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</si>
  <si>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</si>
  <si>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</si>
  <si>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</si>
  <si>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</si>
  <si>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</si>
  <si>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</si>
  <si>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</si>
  <si>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</si>
  <si>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</si>
  <si>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</si>
  <si>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</si>
  <si>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</si>
  <si>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</si>
  <si>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</si>
  <si>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</si>
  <si>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</si>
  <si>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</si>
  <si>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</si>
  <si>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</si>
  <si>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</si>
  <si>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</si>
  <si>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</si>
  <si>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</si>
  <si>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</si>
  <si>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</si>
  <si>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</si>
  <si>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</si>
  <si>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</si>
  <si>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</si>
  <si>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</si>
  <si>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</si>
  <si>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</si>
  <si>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</si>
  <si>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</si>
  <si>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</si>
  <si>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</si>
  <si>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</si>
  <si>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</si>
  <si>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</si>
  <si>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</si>
  <si>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</si>
  <si>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</si>
  <si>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</si>
  <si>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</si>
  <si>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</si>
  <si>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</si>
  <si>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</si>
  <si>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</si>
  <si>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</si>
  <si>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</si>
  <si>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</si>
  <si>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</si>
  <si>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</si>
  <si>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</si>
  <si>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</si>
  <si>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</si>
  <si>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</si>
  <si>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</si>
  <si>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</si>
  <si>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</si>
  <si>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</si>
  <si>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</si>
  <si>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</si>
  <si>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</si>
  <si>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</si>
  <si>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</si>
  <si>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</si>
  <si>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</si>
  <si>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</si>
  <si>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</si>
  <si>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</si>
  <si>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</si>
  <si>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</si>
  <si>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</si>
  <si>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</si>
  <si>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</si>
  <si>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</si>
  <si>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</si>
  <si>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</si>
  <si>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</si>
  <si>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</si>
  <si>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</si>
  <si>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</si>
  <si>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</si>
  <si>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</si>
  <si>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</si>
  <si>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</si>
  <si>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</si>
  <si>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</si>
  <si>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</si>
  <si>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</si>
  <si>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</si>
  <si>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</si>
  <si>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</si>
  <si>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</si>
  <si>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</si>
  <si>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</si>
  <si>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</si>
  <si>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</si>
  <si>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</si>
  <si>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</si>
  <si>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</si>
  <si>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</si>
  <si>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</si>
  <si>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</si>
  <si>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</si>
  <si>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</si>
  <si>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</si>
  <si>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</si>
  <si>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</si>
  <si>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</si>
  <si>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</si>
  <si>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</si>
  <si>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</si>
  <si>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</si>
  <si>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</si>
  <si>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</si>
  <si>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</si>
  <si>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</si>
  <si>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</si>
  <si>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</si>
  <si>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</si>
  <si>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</si>
  <si>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</si>
  <si>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</si>
  <si>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</si>
  <si>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</si>
  <si>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</si>
  <si>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</si>
  <si>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</si>
  <si>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</si>
  <si>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</si>
  <si>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</si>
  <si>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</si>
  <si>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</si>
  <si>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</si>
  <si>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</si>
  <si>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</si>
  <si>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</si>
  <si>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</si>
  <si>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</si>
  <si>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</si>
  <si>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</si>
  <si>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</si>
  <si>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</si>
  <si>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</si>
  <si>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</si>
  <si>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</si>
  <si>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</si>
  <si>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</si>
  <si>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</si>
  <si>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</si>
  <si>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</si>
  <si>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</si>
  <si>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</si>
  <si>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</si>
  <si>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</si>
  <si>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</si>
  <si>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</si>
  <si>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</si>
  <si>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</si>
  <si>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</si>
  <si>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</si>
  <si>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</si>
  <si>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</si>
  <si>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</si>
  <si>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</si>
  <si>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</si>
  <si>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</si>
  <si>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</si>
  <si>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</si>
  <si>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</si>
  <si>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</si>
  <si>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</si>
  <si>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</si>
  <si>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</si>
  <si>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</si>
  <si>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</si>
  <si>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</si>
  <si>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</si>
  <si>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</si>
  <si>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</si>
  <si>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</si>
  <si>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</si>
  <si>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</si>
  <si>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</si>
  <si>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</si>
  <si>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</si>
  <si>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</si>
  <si>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</si>
  <si>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</si>
  <si>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</si>
  <si>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</si>
  <si>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</si>
  <si>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</si>
  <si>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</si>
  <si>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</si>
  <si>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</si>
  <si>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</si>
  <si>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</si>
  <si>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</si>
  <si>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</si>
  <si>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</si>
  <si>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</si>
  <si>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</si>
  <si>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</si>
  <si>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</si>
  <si>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</si>
  <si>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</si>
  <si>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</si>
  <si>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</si>
  <si>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</si>
  <si>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</si>
  <si>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</si>
  <si>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</si>
  <si>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</si>
  <si>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</si>
  <si>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</si>
  <si>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</si>
  <si>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</si>
  <si>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</si>
  <si>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</si>
  <si>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</si>
  <si>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</si>
  <si>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</si>
  <si>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</si>
  <si>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</si>
  <si>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</si>
  <si>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</si>
  <si>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</si>
  <si>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</si>
  <si>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</si>
  <si>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</si>
  <si>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</si>
  <si>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</si>
  <si>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</si>
  <si>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</si>
  <si>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</si>
  <si>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</si>
  <si>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</si>
  <si>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</si>
  <si>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</si>
  <si>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</si>
  <si>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</si>
  <si>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</si>
  <si>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</si>
  <si>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</si>
  <si>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</si>
  <si>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</si>
  <si>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</si>
  <si>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</si>
  <si>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</si>
  <si>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</si>
  <si>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</si>
  <si>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</si>
  <si>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</si>
  <si>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</si>
  <si>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</si>
  <si>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</si>
  <si>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</si>
  <si>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</si>
  <si>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</si>
  <si>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</si>
  <si>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</si>
  <si>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</si>
  <si>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</si>
  <si>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</si>
  <si>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</si>
  <si>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</si>
  <si>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</si>
  <si>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</si>
  <si>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</si>
  <si>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</si>
  <si>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</si>
  <si>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</si>
  <si>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</si>
  <si>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</si>
  <si>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</si>
  <si>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</si>
  <si>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</si>
  <si>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</si>
  <si>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</si>
  <si>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</si>
  <si>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</si>
  <si>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</si>
  <si>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</si>
  <si>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</si>
  <si>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</si>
  <si>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</si>
  <si>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</si>
  <si>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</si>
  <si>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</si>
  <si>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</si>
  <si>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</si>
  <si>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</si>
  <si>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</si>
  <si>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</si>
  <si>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</si>
  <si>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</si>
  <si>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</si>
  <si>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</si>
  <si>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</si>
  <si>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</si>
  <si>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</si>
  <si>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</si>
  <si>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</si>
  <si>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</si>
  <si>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</si>
  <si>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</si>
  <si>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</si>
  <si>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</si>
  <si>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</si>
  <si>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</si>
  <si>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</si>
  <si>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</si>
  <si>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</si>
  <si>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</si>
  <si>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</si>
  <si>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</si>
  <si>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</si>
  <si>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</si>
  <si>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</si>
  <si>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</si>
  <si>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</si>
  <si>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</si>
  <si>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</si>
  <si>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</si>
  <si>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</si>
  <si>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</si>
  <si>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</si>
  <si>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</si>
  <si>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</si>
  <si>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</si>
  <si>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</si>
  <si>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</si>
  <si>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</si>
  <si>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</si>
  <si>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</si>
  <si>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</si>
  <si>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</si>
  <si>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</si>
  <si>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</si>
  <si>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</si>
  <si>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</si>
  <si>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</si>
  <si>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</si>
  <si>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</si>
  <si>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</si>
  <si>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</si>
  <si>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</si>
  <si>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</si>
  <si>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</si>
  <si>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</si>
  <si>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</si>
  <si>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</si>
  <si>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</si>
  <si>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</si>
  <si>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</si>
  <si>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</si>
  <si>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</si>
  <si>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</si>
  <si>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</si>
  <si>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</si>
  <si>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</si>
  <si>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</si>
  <si>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</si>
  <si>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</si>
  <si>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</si>
  <si>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</si>
  <si>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</si>
  <si>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</si>
  <si>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</si>
  <si>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</si>
  <si>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</si>
  <si>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</si>
  <si>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</si>
  <si>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</si>
  <si>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</si>
  <si>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</si>
  <si>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</si>
  <si>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</si>
  <si>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</si>
  <si>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</si>
  <si>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</si>
  <si>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</si>
  <si>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</si>
  <si>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</si>
  <si>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</si>
  <si>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</si>
  <si>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</si>
  <si>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</si>
  <si>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</si>
  <si>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</si>
  <si>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</si>
  <si>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</si>
  <si>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</si>
  <si>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</si>
  <si>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</si>
  <si>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</si>
  <si>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</si>
  <si>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</si>
  <si>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</si>
  <si>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</si>
  <si>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</si>
  <si>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</si>
  <si>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</si>
  <si>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</si>
  <si>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</si>
  <si>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</si>
  <si>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</si>
  <si>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</si>
  <si>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</si>
  <si>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</si>
  <si>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</si>
  <si>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</si>
  <si>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</si>
  <si>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</si>
  <si>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</si>
  <si>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</si>
  <si>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</si>
  <si>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</si>
  <si>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</si>
  <si>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</si>
  <si>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</si>
  <si>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</si>
  <si>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</si>
  <si>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</si>
  <si>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</si>
  <si>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</si>
  <si>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</si>
  <si>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</si>
  <si>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</si>
  <si>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</si>
  <si>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</si>
  <si>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</si>
  <si>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</si>
  <si>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</si>
  <si>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</si>
  <si>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</si>
  <si>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</si>
  <si>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</si>
  <si>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</si>
  <si>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</si>
  <si>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</si>
  <si>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</si>
  <si>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</si>
  <si>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</si>
  <si>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</si>
  <si>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</si>
  <si>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</si>
  <si>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</si>
  <si>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</si>
  <si>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</si>
  <si>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</si>
  <si>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</si>
  <si>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</si>
  <si>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</si>
  <si>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</si>
  <si>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</si>
  <si>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</si>
  <si>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</si>
  <si>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</si>
  <si>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</si>
  <si>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</si>
  <si>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</si>
  <si>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</si>
  <si>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</si>
  <si>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</si>
  <si>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</si>
  <si>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</si>
  <si>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</si>
  <si>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</si>
  <si>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</si>
  <si>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</si>
  <si>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</si>
  <si>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</si>
  <si>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</si>
  <si>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</si>
  <si>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</si>
  <si>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</si>
  <si>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</si>
  <si>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</si>
  <si>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</si>
  <si>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</si>
  <si>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</si>
  <si>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</si>
  <si>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</si>
  <si>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</si>
  <si>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</si>
  <si>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</si>
  <si>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</si>
  <si>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</si>
  <si>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</si>
  <si>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</si>
  <si>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</si>
  <si>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</si>
  <si>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</si>
  <si>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</si>
  <si>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</si>
  <si>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</si>
  <si>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</si>
  <si>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</si>
  <si>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</si>
  <si>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</si>
  <si>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</si>
  <si>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</si>
  <si>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</si>
  <si>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</si>
  <si>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</si>
  <si>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</si>
  <si>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</si>
  <si>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</si>
  <si>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</si>
  <si>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</si>
  <si>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</si>
  <si>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</si>
  <si>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</si>
  <si>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</si>
  <si>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</si>
  <si>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</si>
  <si>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</si>
  <si>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</si>
  <si>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</si>
  <si>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</si>
  <si>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</si>
  <si>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</si>
  <si>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</si>
  <si>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</si>
  <si>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</si>
  <si>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</si>
  <si>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</si>
  <si>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</si>
  <si>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</si>
  <si>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</si>
  <si>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</si>
  <si>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</si>
  <si>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</si>
  <si>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</si>
  <si>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</si>
  <si>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</si>
  <si>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</si>
  <si>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</si>
  <si>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</si>
  <si>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</si>
  <si>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</si>
  <si>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</si>
  <si>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</si>
  <si>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</si>
  <si>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</si>
  <si>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</si>
  <si>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</si>
  <si>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</si>
  <si>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</si>
  <si>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</si>
  <si>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</si>
  <si>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</si>
  <si>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</si>
  <si>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</si>
  <si>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</si>
  <si>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</si>
  <si>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</si>
  <si>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</si>
  <si>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</si>
  <si>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</si>
  <si>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</si>
  <si>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</si>
  <si>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</si>
  <si>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</si>
  <si>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</si>
  <si>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</si>
  <si>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</si>
  <si>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</si>
  <si>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</si>
  <si>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</si>
  <si>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</si>
  <si>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</si>
  <si>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</si>
  <si>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</si>
  <si>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</si>
  <si>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</si>
  <si>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</si>
  <si>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</si>
  <si>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</si>
  <si>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</si>
  <si>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</si>
  <si>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</si>
  <si>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</si>
  <si>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</si>
  <si>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</si>
  <si>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</si>
  <si>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</si>
  <si>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</si>
  <si>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</si>
  <si>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</si>
  <si>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</si>
  <si>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</si>
  <si>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</si>
  <si>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</si>
  <si>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</si>
  <si>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</si>
  <si>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</si>
  <si>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</si>
  <si>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</si>
  <si>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</si>
  <si>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</si>
  <si>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</si>
  <si>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</si>
  <si>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</si>
  <si>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</si>
  <si>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</si>
  <si>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</si>
  <si>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</si>
  <si>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</si>
  <si>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</si>
  <si>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</si>
  <si>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</si>
  <si>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</si>
  <si>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</si>
  <si>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</si>
  <si>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</si>
  <si>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</si>
  <si>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</si>
  <si>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</si>
  <si>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</si>
  <si>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</si>
  <si>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</si>
  <si>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</si>
  <si>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</si>
  <si>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</si>
  <si>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</si>
  <si>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</si>
  <si>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</si>
  <si>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</si>
  <si>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</si>
  <si>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</si>
  <si>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</si>
  <si>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</si>
  <si>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</si>
  <si>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</si>
  <si>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</si>
  <si>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</si>
  <si>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</si>
  <si>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</si>
  <si>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</si>
  <si>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</si>
  <si>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</si>
  <si>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</si>
  <si>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</si>
  <si>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</si>
  <si>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</si>
  <si>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</si>
  <si>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</si>
  <si>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</si>
  <si>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</si>
  <si>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</si>
  <si>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</si>
  <si>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</si>
  <si>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</si>
  <si>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</si>
  <si>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</si>
  <si>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</si>
  <si>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</si>
  <si>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</si>
  <si>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</si>
  <si>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</si>
  <si>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</si>
  <si>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</si>
  <si>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</si>
  <si>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</si>
  <si>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</si>
  <si>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</si>
  <si>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</si>
  <si>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</si>
  <si>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</si>
  <si>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</si>
  <si>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</si>
  <si>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</si>
  <si>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</si>
  <si>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</si>
  <si>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</si>
  <si>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</si>
  <si>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</si>
  <si>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</si>
  <si>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</si>
  <si>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</si>
  <si>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</si>
  <si>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</si>
  <si>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</si>
  <si>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</si>
  <si>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</si>
  <si>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</si>
  <si>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</si>
  <si>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</si>
  <si>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</si>
  <si>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</si>
  <si>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</si>
  <si>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</si>
  <si>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</si>
  <si>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</si>
  <si>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</si>
  <si>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</si>
  <si>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</si>
  <si>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</si>
  <si>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</si>
  <si>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</si>
  <si>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</si>
  <si>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</si>
  <si>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</si>
  <si>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</si>
  <si>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</si>
  <si>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</si>
  <si>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</si>
  <si>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</si>
  <si>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</si>
  <si>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</si>
  <si>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</si>
  <si>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</si>
  <si>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</si>
  <si>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</si>
  <si>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</si>
  <si>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</si>
  <si>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</si>
  <si>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</si>
  <si>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</si>
  <si>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</si>
  <si>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</si>
  <si>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</si>
  <si>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</si>
  <si>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</si>
  <si>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</si>
  <si>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</si>
  <si>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</si>
  <si>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</si>
  <si>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</si>
  <si>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</si>
  <si>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</si>
  <si>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</si>
  <si>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</si>
  <si>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</si>
  <si>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</si>
  <si>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</si>
  <si>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</si>
  <si>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</si>
  <si>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</si>
  <si>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</si>
  <si>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</si>
  <si>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</si>
  <si>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</si>
  <si>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</si>
  <si>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</si>
  <si>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</si>
  <si>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</si>
  <si>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</si>
  <si>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</si>
  <si>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</si>
  <si>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</si>
  <si>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</si>
  <si>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</si>
  <si>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</si>
  <si>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</si>
  <si>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</si>
  <si>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</si>
  <si>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</si>
  <si>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</si>
  <si>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</si>
  <si>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</si>
  <si>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</si>
  <si>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</si>
  <si>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</si>
  <si>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</si>
  <si>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</si>
  <si>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</si>
  <si>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</si>
  <si>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</si>
  <si>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</si>
  <si>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</si>
  <si>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</si>
  <si>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</si>
  <si>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</si>
  <si>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</si>
  <si>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</si>
  <si>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</si>
  <si>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</si>
  <si>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</si>
  <si>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</si>
  <si>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</si>
  <si>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</si>
  <si>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</si>
  <si>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</si>
  <si>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</si>
  <si>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</si>
  <si>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</si>
  <si>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</si>
  <si>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</si>
  <si>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</si>
  <si>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</si>
  <si>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</si>
  <si>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</si>
  <si>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</si>
  <si>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</si>
  <si>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</si>
  <si>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</si>
  <si>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</si>
  <si>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</si>
  <si>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</si>
  <si>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</si>
  <si>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</si>
  <si>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</si>
  <si>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</si>
  <si>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</si>
  <si>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</si>
  <si>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</si>
  <si>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</si>
  <si>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</si>
  <si>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</si>
  <si>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</si>
  <si>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</si>
  <si>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</si>
  <si>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</si>
  <si>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</si>
  <si>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</si>
  <si>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</si>
  <si>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</si>
  <si>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</si>
  <si>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</si>
  <si>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</si>
  <si>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</si>
  <si>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</si>
  <si>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</si>
  <si>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</si>
  <si>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</si>
  <si>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</si>
  <si>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</si>
  <si>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</si>
  <si>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</si>
  <si>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</si>
  <si>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</si>
  <si>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</si>
  <si>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</si>
  <si>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</si>
  <si>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</si>
  <si>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</si>
  <si>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</si>
  <si>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</si>
  <si>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</si>
  <si>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</si>
  <si>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</si>
  <si>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</si>
  <si>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</si>
  <si>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</si>
  <si>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</si>
  <si>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</si>
  <si>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</si>
  <si>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</si>
  <si>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</si>
  <si>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</si>
  <si>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</si>
  <si>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</si>
  <si>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</si>
  <si>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</si>
  <si>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</si>
  <si>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</si>
  <si>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</si>
  <si>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</si>
  <si>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</si>
  <si>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</si>
  <si>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</si>
  <si>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</si>
  <si>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</si>
  <si>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</si>
  <si>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</si>
  <si>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</si>
  <si>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</si>
  <si>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</si>
  <si>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</si>
  <si>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</si>
  <si>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</si>
  <si>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</si>
  <si>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</si>
  <si>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</si>
  <si>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</si>
  <si>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</si>
  <si>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</si>
  <si>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</si>
  <si>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</si>
  <si>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</si>
  <si>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</si>
  <si>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</si>
  <si>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</si>
  <si>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</si>
  <si>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</si>
  <si>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</si>
  <si>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</si>
  <si>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</si>
  <si>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</si>
  <si>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</si>
  <si>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</si>
  <si>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</si>
  <si>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</si>
  <si>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</si>
  <si>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</si>
  <si>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</si>
  <si>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</si>
  <si>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</si>
  <si>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</si>
  <si>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</si>
  <si>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</si>
  <si>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</si>
  <si>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</si>
  <si>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</si>
  <si>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</si>
  <si>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</si>
  <si>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</si>
  <si>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</si>
  <si>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</si>
  <si>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</si>
  <si>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</si>
  <si>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</si>
  <si>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</si>
  <si>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</si>
  <si>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</si>
  <si>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</si>
  <si>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</si>
  <si>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</si>
  <si>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</si>
  <si>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</si>
  <si>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</si>
  <si>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</si>
  <si>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</si>
  <si>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</si>
  <si>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</si>
  <si>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</si>
  <si>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</si>
  <si>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</si>
  <si>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</si>
  <si>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</si>
  <si>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</si>
  <si>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</si>
  <si>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</si>
  <si>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</si>
  <si>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</si>
  <si>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</si>
  <si>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</si>
  <si>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</si>
  <si>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</si>
  <si>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</si>
  <si>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</si>
  <si>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</si>
  <si>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</si>
  <si>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</si>
  <si>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</si>
  <si>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</si>
  <si>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</si>
  <si>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</si>
  <si>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</si>
  <si>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</si>
  <si>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</si>
  <si>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</si>
  <si>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</si>
  <si>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</si>
  <si>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</si>
  <si>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</si>
  <si>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</si>
  <si>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</si>
  <si>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</si>
  <si>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</si>
  <si>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</si>
  <si>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</si>
  <si>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</si>
  <si>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</si>
  <si>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</si>
  <si>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</si>
  <si>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</si>
  <si>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</si>
  <si>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</si>
  <si>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</si>
  <si>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</si>
  <si>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</si>
  <si>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</si>
  <si>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</si>
  <si>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</si>
  <si>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</si>
  <si>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</si>
  <si>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</si>
  <si>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</si>
  <si>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</si>
  <si>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</si>
  <si>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</si>
  <si>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</si>
  <si>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</si>
  <si>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</si>
  <si>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</si>
  <si>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</si>
  <si>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</si>
  <si>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</si>
  <si>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</si>
  <si>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</si>
  <si>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</si>
  <si>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</si>
  <si>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</si>
  <si>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</si>
  <si>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</si>
  <si>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</si>
  <si>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</si>
  <si>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</si>
  <si>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</si>
  <si>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</si>
  <si>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</si>
  <si>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</si>
  <si>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</si>
  <si>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</si>
  <si>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</si>
  <si>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</si>
  <si>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</si>
  <si>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</si>
  <si>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</si>
  <si>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</si>
  <si>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</si>
  <si>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</si>
  <si>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</si>
  <si>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</si>
  <si>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</si>
  <si>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</si>
  <si>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</si>
  <si>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</si>
  <si>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</si>
  <si>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</si>
  <si>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</si>
  <si>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</si>
  <si>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</si>
  <si>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</si>
  <si>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</si>
  <si>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</si>
  <si>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</si>
  <si>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</si>
  <si>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</si>
  <si>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</si>
  <si>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</si>
  <si>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</si>
  <si>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</si>
  <si>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</si>
  <si>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</si>
  <si>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</si>
  <si>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</si>
  <si>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</si>
  <si>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</si>
  <si>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</si>
  <si>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</si>
  <si>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</si>
  <si>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</si>
  <si>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</si>
  <si>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</si>
  <si>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</si>
  <si>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</si>
  <si>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</si>
  <si>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</si>
  <si>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</si>
  <si>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</si>
  <si>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</si>
  <si>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</si>
  <si>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</si>
  <si>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</si>
  <si>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</si>
  <si>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</si>
  <si>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</si>
  <si>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</si>
  <si>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</si>
  <si>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</si>
  <si>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</si>
  <si>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</si>
  <si>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</si>
  <si>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</si>
  <si>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</si>
  <si>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</si>
  <si>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</si>
  <si>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</si>
  <si>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</si>
  <si>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</si>
  <si>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</si>
  <si>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</si>
  <si>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</si>
  <si>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</si>
  <si>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</si>
  <si>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</si>
  <si>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</si>
  <si>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</si>
  <si>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</si>
  <si>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</si>
  <si>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</si>
  <si>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</si>
  <si>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</si>
  <si>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</si>
  <si>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</si>
  <si>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</si>
  <si>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</si>
  <si>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</si>
  <si>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</si>
  <si>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</si>
  <si>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</si>
  <si>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</si>
  <si>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</si>
  <si>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</si>
  <si>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</si>
  <si>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</si>
  <si>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</si>
  <si>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</si>
  <si>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</si>
  <si>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</si>
  <si>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</si>
  <si>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</si>
  <si>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</si>
  <si>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</si>
  <si>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</si>
  <si>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</si>
  <si>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</si>
  <si>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</si>
  <si>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</si>
  <si>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</si>
  <si>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</si>
  <si>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</si>
  <si>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</si>
  <si>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</si>
  <si>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</si>
  <si>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</si>
  <si>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</si>
  <si>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</si>
  <si>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</si>
  <si>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</si>
  <si>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</si>
  <si>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</si>
  <si>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</si>
  <si>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</si>
  <si>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</si>
  <si>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</si>
  <si>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</si>
  <si>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</si>
  <si>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</si>
  <si>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</si>
  <si>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</si>
  <si>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</si>
  <si>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</si>
  <si>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</si>
  <si>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</si>
  <si>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</si>
  <si>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</si>
  <si>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</si>
  <si>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</si>
  <si>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</si>
  <si>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</si>
  <si>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</si>
  <si>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</si>
  <si>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</si>
  <si>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</si>
  <si>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</si>
  <si>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</si>
  <si>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</si>
  <si>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</si>
  <si>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</si>
  <si>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</si>
  <si>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</si>
  <si>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</si>
  <si>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</si>
  <si>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</si>
  <si>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</si>
  <si>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</si>
  <si>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</si>
  <si>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</si>
  <si>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</si>
  <si>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</si>
  <si>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</si>
  <si>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</si>
  <si>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</si>
  <si>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</si>
  <si>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</si>
  <si>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</si>
  <si>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</si>
  <si>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</si>
  <si>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</si>
  <si>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</si>
  <si>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</si>
  <si>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</si>
  <si>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</si>
  <si>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</si>
  <si>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</si>
  <si>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</si>
  <si>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</si>
  <si>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</si>
  <si>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</si>
  <si>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</si>
  <si>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</si>
  <si>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</si>
  <si>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</si>
  <si>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</si>
  <si>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</si>
  <si>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</si>
  <si>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</si>
  <si>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</si>
  <si>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</si>
  <si>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</si>
  <si>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</si>
  <si>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</si>
  <si>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</si>
  <si>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</si>
  <si>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</si>
  <si>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</si>
  <si>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</si>
  <si>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</si>
  <si>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</si>
  <si>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</si>
  <si>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</si>
  <si>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</si>
  <si>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</si>
  <si>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</si>
  <si>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</si>
  <si>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</si>
  <si>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</si>
  <si>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</si>
  <si>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</si>
  <si>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</si>
  <si>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</si>
  <si>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</si>
  <si>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</si>
  <si>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</si>
  <si>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</si>
  <si>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</si>
  <si>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</si>
  <si>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</si>
  <si>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</si>
  <si>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</si>
  <si>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</si>
  <si>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</si>
  <si>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</si>
  <si>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</si>
  <si>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</si>
  <si>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</si>
  <si>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</si>
  <si>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</si>
  <si>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</si>
  <si>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</si>
  <si>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</si>
  <si>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</si>
  <si>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</si>
  <si>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</si>
  <si>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</si>
  <si>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</si>
  <si>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</si>
  <si>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</si>
  <si>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</si>
  <si>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</si>
  <si>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</si>
  <si>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</si>
  <si>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</si>
  <si>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</si>
  <si>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</si>
  <si>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</si>
  <si>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</si>
  <si>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</si>
  <si>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</si>
  <si>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</si>
  <si>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</si>
  <si>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</si>
  <si>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</si>
  <si>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</si>
  <si>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</si>
  <si>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</si>
  <si>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</si>
  <si>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</si>
  <si>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</si>
  <si>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</si>
  <si>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</si>
  <si>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</si>
  <si>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</si>
  <si>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</si>
  <si>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</si>
  <si>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</si>
  <si>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</si>
  <si>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</si>
  <si>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</si>
  <si>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</si>
  <si>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</si>
  <si>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</si>
  <si>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</si>
  <si>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</si>
  <si>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</si>
  <si>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</si>
  <si>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</si>
  <si>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</si>
  <si>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</si>
  <si>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</si>
  <si>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</si>
  <si>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</si>
  <si>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</si>
  <si>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</si>
  <si>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</si>
  <si>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</si>
  <si>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</si>
  <si>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</si>
  <si>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</si>
  <si>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</si>
  <si>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</si>
  <si>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</si>
  <si>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</si>
  <si>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</si>
  <si>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</si>
  <si>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</si>
  <si>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</si>
  <si>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</si>
  <si>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</si>
  <si>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</si>
  <si>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</si>
  <si>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</si>
  <si>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</si>
  <si>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</si>
  <si>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</si>
  <si>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</si>
  <si>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</si>
  <si>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</si>
  <si>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</si>
  <si>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</si>
  <si>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</si>
  <si>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</si>
  <si>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</si>
  <si>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</si>
  <si>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</si>
  <si>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</si>
  <si>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</si>
  <si>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</si>
  <si>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</si>
  <si>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</si>
  <si>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</si>
  <si>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</si>
  <si>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</si>
  <si>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</si>
  <si>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</si>
  <si>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</si>
  <si>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</si>
  <si>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</si>
  <si>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</si>
  <si>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</si>
  <si>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</si>
  <si>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</si>
  <si>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</si>
  <si>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</si>
  <si>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</si>
  <si>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</si>
  <si>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</si>
  <si>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</si>
  <si>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</si>
  <si>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</si>
  <si>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</si>
  <si>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</si>
  <si>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</si>
  <si>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</si>
  <si>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</si>
  <si>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</si>
  <si>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</si>
  <si>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</si>
  <si>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</si>
  <si>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</si>
  <si>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</si>
  <si>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</si>
  <si>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</si>
  <si>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</si>
  <si>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</si>
  <si>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</si>
  <si>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</si>
  <si>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</si>
  <si>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</si>
  <si>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</si>
  <si>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</si>
  <si>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</si>
  <si>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</si>
  <si>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</si>
  <si>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</si>
  <si>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</si>
  <si>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</si>
  <si>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</si>
  <si>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</si>
  <si>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</si>
  <si>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</si>
  <si>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</si>
  <si>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</si>
  <si>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</si>
  <si>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</si>
  <si>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</si>
  <si>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</si>
  <si>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</si>
  <si>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</si>
  <si>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</si>
  <si>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</si>
  <si>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</si>
  <si>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</si>
  <si>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</si>
  <si>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</si>
  <si>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</si>
  <si>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</si>
  <si>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</si>
  <si>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</si>
  <si>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</si>
  <si>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</si>
  <si>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</si>
  <si>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</si>
  <si>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</si>
  <si>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</si>
  <si>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</si>
  <si>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</si>
  <si>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</si>
  <si>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</si>
  <si>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</si>
  <si>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</si>
  <si>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</si>
  <si>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</si>
  <si>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</si>
  <si>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</si>
  <si>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</si>
  <si>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</si>
  <si>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</si>
  <si>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</si>
  <si>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</si>
  <si>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</si>
  <si>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</si>
  <si>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</si>
  <si>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</si>
  <si>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</si>
  <si>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</si>
  <si>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</si>
  <si>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</si>
  <si>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</si>
  <si>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</si>
  <si>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</si>
  <si>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</si>
  <si>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</si>
  <si>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</si>
  <si>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</si>
  <si>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</si>
  <si>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</si>
  <si>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</si>
  <si>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</si>
  <si>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</si>
  <si>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</si>
  <si>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</si>
  <si>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</si>
  <si>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</si>
  <si>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</si>
  <si>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</si>
  <si>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</si>
  <si>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</si>
  <si>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</si>
  <si>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</si>
  <si>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</si>
  <si>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</si>
  <si>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</si>
  <si>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</si>
  <si>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</si>
  <si>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</si>
  <si>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</si>
  <si>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</si>
  <si>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</si>
  <si>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</si>
  <si>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</si>
  <si>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</si>
  <si>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</si>
  <si>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</si>
  <si>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</si>
  <si>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</si>
  <si>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</si>
  <si>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</si>
  <si>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</si>
  <si>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</si>
  <si>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</si>
  <si>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</si>
  <si>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</si>
  <si>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</si>
  <si>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</si>
  <si>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</si>
  <si>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</si>
  <si>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</si>
  <si>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</si>
  <si>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</si>
  <si>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</si>
  <si>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</si>
  <si>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</si>
  <si>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</si>
  <si>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</si>
  <si>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</si>
  <si>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</si>
  <si>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</si>
  <si>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</si>
  <si>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</si>
  <si>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</si>
  <si>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</si>
  <si>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</si>
  <si>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</si>
  <si>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</si>
  <si>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</si>
  <si>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</si>
  <si>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</si>
  <si>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</si>
  <si>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</si>
  <si>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</si>
  <si>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</si>
  <si>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</si>
  <si>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</si>
  <si>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</si>
  <si>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</si>
  <si>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</si>
  <si>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</si>
  <si>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</si>
  <si>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</si>
  <si>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</si>
  <si>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</si>
  <si>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</si>
  <si>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</si>
  <si>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</si>
  <si>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</si>
  <si>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</si>
  <si>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</si>
  <si>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</si>
  <si>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</si>
  <si>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</si>
  <si>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</si>
  <si>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</si>
  <si>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</si>
  <si>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</si>
  <si>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</si>
  <si>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</si>
  <si>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</si>
  <si>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</si>
  <si>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</si>
  <si>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</si>
  <si>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</si>
  <si>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</si>
  <si>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</si>
  <si>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</si>
  <si>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</si>
  <si>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</si>
  <si>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</si>
  <si>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</si>
  <si>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</si>
  <si>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</si>
  <si>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</si>
  <si>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</si>
  <si>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</si>
  <si>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</si>
  <si>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</si>
  <si>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</si>
  <si>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</si>
  <si>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</si>
  <si>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</si>
  <si>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</si>
  <si>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</si>
  <si>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</si>
  <si>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</si>
  <si>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</si>
  <si>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</si>
  <si>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</si>
  <si>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</si>
  <si>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</si>
  <si>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</si>
  <si>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</si>
  <si>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</si>
  <si>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</si>
  <si>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</si>
  <si>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</si>
  <si>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</si>
  <si>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</si>
  <si>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</si>
  <si>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</si>
  <si>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</si>
  <si>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</si>
  <si>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</si>
  <si>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</si>
  <si>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</si>
  <si>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</si>
  <si>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</si>
  <si>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</si>
  <si>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</si>
  <si>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</si>
  <si>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</si>
  <si>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</si>
  <si>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</si>
  <si>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</si>
  <si>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</si>
  <si>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</si>
  <si>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</si>
  <si>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</si>
  <si>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</si>
  <si>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</si>
  <si>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</si>
  <si>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</si>
  <si>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</si>
  <si>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</si>
  <si>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</si>
  <si>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</si>
  <si>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</si>
  <si>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</si>
  <si>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</si>
  <si>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</si>
  <si>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</si>
  <si>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</si>
  <si>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</si>
  <si>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</si>
  <si>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</si>
  <si>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</si>
  <si>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</si>
  <si>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</si>
  <si>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</si>
  <si>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</si>
  <si>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</si>
  <si>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</si>
  <si>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</si>
  <si>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</si>
  <si>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</si>
  <si>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</si>
  <si>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</si>
  <si>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</si>
  <si>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</si>
  <si>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</si>
  <si>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</si>
  <si>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</si>
  <si>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</si>
  <si>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</si>
  <si>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</si>
  <si>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</si>
  <si>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</si>
  <si>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</si>
  <si>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</si>
  <si>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</si>
  <si>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</si>
  <si>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</si>
  <si>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</si>
  <si>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</si>
  <si>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</si>
  <si>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</si>
  <si>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</si>
  <si>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</si>
  <si>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</si>
  <si>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</si>
  <si>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</si>
  <si>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</si>
  <si>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</si>
  <si>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</si>
  <si>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</si>
  <si>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</si>
  <si>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</si>
  <si>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</si>
  <si>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</si>
  <si>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</si>
  <si>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</si>
  <si>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</si>
  <si>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</si>
  <si>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</si>
  <si>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</si>
  <si>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</si>
  <si>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</si>
  <si>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</si>
  <si>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</si>
  <si>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</si>
  <si>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</si>
  <si>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</si>
  <si>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</si>
  <si>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</si>
  <si>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</si>
  <si>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</si>
  <si>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</si>
  <si>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</si>
  <si>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</si>
  <si>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</si>
  <si>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</si>
  <si>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</si>
  <si>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</si>
  <si>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</si>
  <si>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</si>
  <si>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</si>
  <si>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</si>
  <si>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</si>
  <si>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</si>
  <si>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</si>
  <si>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</si>
  <si>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</si>
  <si>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</si>
  <si>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</si>
  <si>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</si>
  <si>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</si>
  <si>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</si>
  <si>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</si>
  <si>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</si>
  <si>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</si>
  <si>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</si>
  <si>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</si>
  <si>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</si>
  <si>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</si>
  <si>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</si>
  <si>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</si>
  <si>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</si>
  <si>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</si>
  <si>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</si>
  <si>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</si>
  <si>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</si>
  <si>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</si>
  <si>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</si>
  <si>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</si>
  <si>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</si>
  <si>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</si>
  <si>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</si>
  <si>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</si>
  <si>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</si>
  <si>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</si>
  <si>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</si>
  <si>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</si>
  <si>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</si>
  <si>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</si>
  <si>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</si>
  <si>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</si>
  <si>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</si>
  <si>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</si>
  <si>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</si>
  <si>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</si>
  <si>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</si>
  <si>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</si>
  <si>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</si>
  <si>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</si>
  <si>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</si>
  <si>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</si>
  <si>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</si>
  <si>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</si>
  <si>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</si>
  <si>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</si>
  <si>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</si>
  <si>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</si>
  <si>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</si>
  <si>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</si>
  <si>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</si>
  <si>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</si>
  <si>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</si>
  <si>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</si>
  <si>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</si>
  <si>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</si>
  <si>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</si>
  <si>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</si>
  <si>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</si>
  <si>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</si>
  <si>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</si>
  <si>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</si>
  <si>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</si>
  <si>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</si>
  <si>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</si>
  <si>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</si>
  <si>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</si>
  <si>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</si>
  <si>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</si>
  <si>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</si>
  <si>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</si>
  <si>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</si>
  <si>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</si>
  <si>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</si>
  <si>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</si>
  <si>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</si>
  <si>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</si>
  <si>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</si>
  <si>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</si>
  <si>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</si>
  <si>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</si>
  <si>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</si>
  <si>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</si>
  <si>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</si>
  <si>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</si>
  <si>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</si>
  <si>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</si>
  <si>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</si>
  <si>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</si>
  <si>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</si>
  <si>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</si>
  <si>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</si>
  <si>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</si>
  <si>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</si>
  <si>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</si>
  <si>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</si>
  <si>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</si>
  <si>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</si>
  <si>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</si>
  <si>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</si>
  <si>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</si>
  <si>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</si>
  <si>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</si>
  <si>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</si>
  <si>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</si>
  <si>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</si>
  <si>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</si>
  <si>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</si>
  <si>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</si>
  <si>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</si>
  <si>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</si>
  <si>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</si>
  <si>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</si>
  <si>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</si>
  <si>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</si>
  <si>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</si>
  <si>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</si>
  <si>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</si>
  <si>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</si>
  <si>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</si>
  <si>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</si>
  <si>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</si>
  <si>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</si>
  <si>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</si>
  <si>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</si>
  <si>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</si>
  <si>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</si>
  <si>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</si>
  <si>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</si>
  <si>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</si>
  <si>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</si>
  <si>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</si>
  <si>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</si>
  <si>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</si>
  <si>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</si>
  <si>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</si>
  <si>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</si>
  <si>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</si>
  <si>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</si>
  <si>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</si>
  <si>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</si>
  <si>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</si>
  <si>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</si>
  <si>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</si>
  <si>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</si>
  <si>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</si>
  <si>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</si>
  <si>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</si>
  <si>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</si>
  <si>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</si>
  <si>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</si>
  <si>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</si>
  <si>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</si>
  <si>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</si>
  <si>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</si>
  <si>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</si>
  <si>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</si>
  <si>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</si>
  <si>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</si>
  <si>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</si>
  <si>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</si>
  <si>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</si>
  <si>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</si>
  <si>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</si>
  <si>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</si>
  <si>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</si>
  <si>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</si>
  <si>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</si>
  <si>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</si>
  <si>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</si>
  <si>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</si>
  <si>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</si>
  <si>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</si>
  <si>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</si>
  <si>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</si>
  <si>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</si>
  <si>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</si>
  <si>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</si>
  <si>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</si>
  <si>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</si>
  <si>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</si>
  <si>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</si>
  <si>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</si>
  <si>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</si>
  <si>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</si>
  <si>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</si>
  <si>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</si>
  <si>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</si>
  <si>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</si>
  <si>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</si>
  <si>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</si>
  <si>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</si>
  <si>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</si>
  <si>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</si>
  <si>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</si>
  <si>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</si>
  <si>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</si>
  <si>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</si>
  <si>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</si>
  <si>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</si>
  <si>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</si>
  <si>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</si>
  <si>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</si>
  <si>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</si>
  <si>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</si>
  <si>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</si>
  <si>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</si>
  <si>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</si>
  <si>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</si>
  <si>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</si>
  <si>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</si>
  <si>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</si>
  <si>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</si>
  <si>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</si>
  <si>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</si>
  <si>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</si>
  <si>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</si>
  <si>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</si>
  <si>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</si>
  <si>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</si>
  <si>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</si>
  <si>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</si>
  <si>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</si>
  <si>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</si>
  <si>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</si>
  <si>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</si>
  <si>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</si>
  <si>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</si>
  <si>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</si>
  <si>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</si>
  <si>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</si>
  <si>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</si>
  <si>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</si>
  <si>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</si>
  <si>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</si>
  <si>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</si>
  <si>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</si>
  <si>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</si>
  <si>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</si>
  <si>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</si>
  <si>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</si>
  <si>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</si>
  <si>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</si>
  <si>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</si>
  <si>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</si>
  <si>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</si>
  <si>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</si>
  <si>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</si>
  <si>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</si>
  <si>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</si>
  <si>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</si>
  <si>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</si>
  <si>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</si>
  <si>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</si>
  <si>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</si>
  <si>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</si>
  <si>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</si>
  <si>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</si>
  <si>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</si>
  <si>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</si>
  <si>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</si>
  <si>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</si>
  <si>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</si>
  <si>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</si>
  <si>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</si>
  <si>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</si>
  <si>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</si>
  <si>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</si>
  <si>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</si>
  <si>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</si>
  <si>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</si>
  <si>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</si>
  <si>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</si>
  <si>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</si>
  <si>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</si>
  <si>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</si>
  <si>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</si>
  <si>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</si>
  <si>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</si>
  <si>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</si>
  <si>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</si>
  <si>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</si>
  <si>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</si>
  <si>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</si>
  <si>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</si>
  <si>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</si>
  <si>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</si>
  <si>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</si>
  <si>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</si>
  <si>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</si>
  <si>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</si>
  <si>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</si>
  <si>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</si>
  <si>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</si>
  <si>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</si>
  <si>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</si>
  <si>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</si>
  <si>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</si>
  <si>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</si>
  <si>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</si>
  <si>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</si>
  <si>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</si>
  <si>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</si>
  <si>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</si>
  <si>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</si>
  <si>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</si>
  <si>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</si>
  <si>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</si>
  <si>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</si>
  <si>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</si>
  <si>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</si>
  <si>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</si>
  <si>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</si>
  <si>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</si>
  <si>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</si>
  <si>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</si>
  <si>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</si>
  <si>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</si>
  <si>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</si>
  <si>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</si>
  <si>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</si>
  <si>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</si>
  <si>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</si>
  <si>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</si>
  <si>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</si>
  <si>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</si>
  <si>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</si>
  <si>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</si>
  <si>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</si>
  <si>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</si>
  <si>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</si>
  <si>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</si>
  <si>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</si>
  <si>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</si>
  <si>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</si>
  <si>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</si>
  <si>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</si>
  <si>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</si>
  <si>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</si>
  <si>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</si>
  <si>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</si>
  <si>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</si>
  <si>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</si>
  <si>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</si>
  <si>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</si>
  <si>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</si>
  <si>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</si>
  <si>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</si>
  <si>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</si>
  <si>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</si>
  <si>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</si>
  <si>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</si>
  <si>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</si>
  <si>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</si>
  <si>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</si>
  <si>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</si>
  <si>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</si>
  <si>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</si>
  <si>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</si>
  <si>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</si>
  <si>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</si>
  <si>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</si>
  <si>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</si>
  <si>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</si>
  <si>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</si>
  <si>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</si>
  <si>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</si>
  <si>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</si>
  <si>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</si>
  <si>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</si>
  <si>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</si>
  <si>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</si>
  <si>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</si>
  <si>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</si>
  <si>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</si>
  <si>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</si>
  <si>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</si>
  <si>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</si>
  <si>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</si>
  <si>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</si>
  <si>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</si>
  <si>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</si>
  <si>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</si>
  <si>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</si>
  <si>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</si>
  <si>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</si>
  <si>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</si>
  <si>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</si>
  <si>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</si>
  <si>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</si>
  <si>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</si>
  <si>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</si>
  <si>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</si>
  <si>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</si>
  <si>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</si>
  <si>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</si>
  <si>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</si>
  <si>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</si>
  <si>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</si>
  <si>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</si>
  <si>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</si>
  <si>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</si>
  <si>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</si>
  <si>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</si>
  <si>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</si>
  <si>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</si>
  <si>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</si>
  <si>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</si>
  <si>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</si>
  <si>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</si>
  <si>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</si>
  <si>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</si>
  <si>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</si>
  <si>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</si>
  <si>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</si>
  <si>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</si>
  <si>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</si>
  <si>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</si>
  <si>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</si>
  <si>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</si>
  <si>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</si>
  <si>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</si>
  <si>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</si>
  <si>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</si>
  <si>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</si>
  <si>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</si>
  <si>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</si>
  <si>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</si>
  <si>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</si>
  <si>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</si>
  <si>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</si>
  <si>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</si>
  <si>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</si>
  <si>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</si>
  <si>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</si>
  <si>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</si>
  <si>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</si>
  <si>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</si>
  <si>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</si>
  <si>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</si>
  <si>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</si>
  <si>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</si>
  <si>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</si>
  <si>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</si>
  <si>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</si>
  <si>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</si>
  <si>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</si>
  <si>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</si>
  <si>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</si>
  <si>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</si>
  <si>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</si>
  <si>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</si>
  <si>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</si>
  <si>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</si>
  <si>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</si>
  <si>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</si>
  <si>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</si>
  <si>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</si>
  <si>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</si>
  <si>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</si>
  <si>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</si>
  <si>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</si>
  <si>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</si>
  <si>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</si>
  <si>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</si>
  <si>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</si>
  <si>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</si>
  <si>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</si>
  <si>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</si>
  <si>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</si>
  <si>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</si>
  <si>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</si>
  <si>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</si>
  <si>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</si>
  <si>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</si>
  <si>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</si>
  <si>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</si>
  <si>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</si>
  <si>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</si>
  <si>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</si>
  <si>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</si>
  <si>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</si>
  <si>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</si>
  <si>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</si>
  <si>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</si>
  <si>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</si>
  <si>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</si>
  <si>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</si>
  <si>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</si>
  <si>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</si>
  <si>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</si>
  <si>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</si>
  <si>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</si>
  <si>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</si>
  <si>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</si>
  <si>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</si>
  <si>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</si>
  <si>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</si>
  <si>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</si>
  <si>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</si>
  <si>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</si>
  <si>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</si>
  <si>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</si>
  <si>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</si>
  <si>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</si>
  <si>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</si>
  <si>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</si>
  <si>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</si>
  <si>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</si>
  <si>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</si>
  <si>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</si>
  <si>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</si>
  <si>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</si>
  <si>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</si>
  <si>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</si>
  <si>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</si>
  <si>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</si>
  <si>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</si>
  <si>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</si>
  <si>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</si>
  <si>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</si>
  <si>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</si>
  <si>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</si>
  <si>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</si>
  <si>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</si>
  <si>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</si>
  <si>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</si>
  <si>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</si>
  <si>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</si>
  <si>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</si>
  <si>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</si>
  <si>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</si>
  <si>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</si>
  <si>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</si>
  <si>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</si>
  <si>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</si>
  <si>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</si>
  <si>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</si>
  <si>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</si>
  <si>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</si>
  <si>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</si>
  <si>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</si>
  <si>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</si>
  <si>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</si>
  <si>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</si>
  <si>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</si>
  <si>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</si>
  <si>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</si>
  <si>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</si>
  <si>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</si>
  <si>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</si>
  <si>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</si>
  <si>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</si>
  <si>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</si>
  <si>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</si>
  <si>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</si>
  <si>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</si>
  <si>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</si>
  <si>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</si>
  <si>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</si>
  <si>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</si>
  <si>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</si>
  <si>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</si>
  <si>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</si>
  <si>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</si>
  <si>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</si>
  <si>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</si>
  <si>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</si>
  <si>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</si>
  <si>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</si>
  <si>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</si>
  <si>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</si>
  <si>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</si>
  <si>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</si>
  <si>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</si>
  <si>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</si>
  <si>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</si>
  <si>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</si>
  <si>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</si>
  <si>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</si>
  <si>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</si>
  <si>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</si>
  <si>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</si>
  <si>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</si>
  <si>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</si>
  <si>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</si>
  <si>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</si>
  <si>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</si>
  <si>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</si>
  <si>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</si>
  <si>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</si>
  <si>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</si>
  <si>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</si>
  <si>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</si>
  <si>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</si>
  <si>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</si>
  <si>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</si>
  <si>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</si>
  <si>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</si>
  <si>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</si>
  <si>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</si>
  <si>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</si>
  <si>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</si>
  <si>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</si>
  <si>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</si>
  <si>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</si>
  <si>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</si>
  <si>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</si>
  <si>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</si>
  <si>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</si>
  <si>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</si>
  <si>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</si>
  <si>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</si>
  <si>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</si>
  <si>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</si>
  <si>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</si>
  <si>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</si>
  <si>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</si>
  <si>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</si>
  <si>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</si>
  <si>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</si>
  <si>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</si>
  <si>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</si>
  <si>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</si>
  <si>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</si>
  <si>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</si>
  <si>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</si>
  <si>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</si>
  <si>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</si>
  <si>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</si>
  <si>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</si>
  <si>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</si>
  <si>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</si>
  <si>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</si>
  <si>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</si>
  <si>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</si>
  <si>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</si>
  <si>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</si>
  <si>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</si>
  <si>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</si>
  <si>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</si>
  <si>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</si>
  <si>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</si>
  <si>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</si>
  <si>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</si>
  <si>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</si>
  <si>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</si>
  <si>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</si>
  <si>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</si>
  <si>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</si>
  <si>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</si>
  <si>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</si>
  <si>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</si>
  <si>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</si>
  <si>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</si>
  <si>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</si>
  <si>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</si>
  <si>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</si>
  <si>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</si>
  <si>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</si>
  <si>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</si>
  <si>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</si>
  <si>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</si>
  <si>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</si>
  <si>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</si>
  <si>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</si>
  <si>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</si>
  <si>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</si>
  <si>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</si>
  <si>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</si>
  <si>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</si>
  <si>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</si>
  <si>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</si>
  <si>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</si>
  <si>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</si>
  <si>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</si>
  <si>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</si>
  <si>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</si>
  <si>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</si>
  <si>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</si>
  <si>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</si>
  <si>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</si>
  <si>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</si>
  <si>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</si>
  <si>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</si>
  <si>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</si>
  <si>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</si>
  <si>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</si>
  <si>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</si>
  <si>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</si>
  <si>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</si>
  <si>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</si>
  <si>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</si>
  <si>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</si>
  <si>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</si>
  <si>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</si>
  <si>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</si>
  <si>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</si>
  <si>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</si>
  <si>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</si>
  <si>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</si>
  <si>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</si>
  <si>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</si>
  <si>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</si>
  <si>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</si>
  <si>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</si>
  <si>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</si>
  <si>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</si>
  <si>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</si>
  <si>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</si>
  <si>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</si>
  <si>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</si>
  <si>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</si>
  <si>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</si>
  <si>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</si>
  <si>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</si>
  <si>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</si>
  <si>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</si>
  <si>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</si>
  <si>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</si>
  <si>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</si>
  <si>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</si>
  <si>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</si>
  <si>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</si>
  <si>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</si>
  <si>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</si>
  <si>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</si>
  <si>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</si>
  <si>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</si>
  <si>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</si>
  <si>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</si>
  <si>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</si>
  <si>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</si>
  <si>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</si>
  <si>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</si>
  <si>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</si>
  <si>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</si>
  <si>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</si>
  <si>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</si>
  <si>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</si>
  <si>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</si>
  <si>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</si>
  <si>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</si>
  <si>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</si>
  <si>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</si>
  <si>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</si>
  <si>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</si>
  <si>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</si>
  <si>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</si>
  <si>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</si>
  <si>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</si>
  <si>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</si>
  <si>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</si>
  <si>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</si>
  <si>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</si>
  <si>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</si>
  <si>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</si>
  <si>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</si>
  <si>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</si>
  <si>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</si>
  <si>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</si>
  <si>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</si>
  <si>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</si>
  <si>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</si>
  <si>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</si>
  <si>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</si>
  <si>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</si>
  <si>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</si>
  <si>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</si>
  <si>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</si>
  <si>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</si>
  <si>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</si>
  <si>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</si>
  <si>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</si>
  <si>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</si>
  <si>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</si>
  <si>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</si>
  <si>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</si>
  <si>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</si>
  <si>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</si>
  <si>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</si>
  <si>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</si>
  <si>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</si>
  <si>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</si>
  <si>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</si>
  <si>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</si>
  <si>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</si>
  <si>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</si>
  <si>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</si>
  <si>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</si>
  <si>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</si>
  <si>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</si>
  <si>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</si>
  <si>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</si>
  <si>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</si>
  <si>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</si>
  <si>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</si>
  <si>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</si>
  <si>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</si>
  <si>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</si>
  <si>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</si>
  <si>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</si>
  <si>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</si>
  <si>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</si>
  <si>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</si>
  <si>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</si>
  <si>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</si>
  <si>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</si>
  <si>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</si>
  <si>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</si>
  <si>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</si>
  <si>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</si>
  <si>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</si>
  <si>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</si>
  <si>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</si>
  <si>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</si>
  <si>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</si>
  <si>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</si>
  <si>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</si>
  <si>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</si>
  <si>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</si>
  <si>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</si>
  <si>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</si>
  <si>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</si>
  <si>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</si>
  <si>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</si>
  <si>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</si>
  <si>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</si>
  <si>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</si>
  <si>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</si>
  <si>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</si>
  <si>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</si>
  <si>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</si>
  <si>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</si>
  <si>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</si>
  <si>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</si>
  <si>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</si>
  <si>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</si>
  <si>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</si>
  <si>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</si>
  <si>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</si>
  <si>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</si>
  <si>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</si>
  <si>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</si>
  <si>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</si>
  <si>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</si>
  <si>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</si>
  <si>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</si>
  <si>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</si>
  <si>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</si>
  <si>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</si>
  <si>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</si>
  <si>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</si>
  <si>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</si>
  <si>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</si>
  <si>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</si>
  <si>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</si>
  <si>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</si>
  <si>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</si>
  <si>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</si>
  <si>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</si>
  <si>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</si>
  <si>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</si>
  <si>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</si>
  <si>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</si>
  <si>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</si>
  <si>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</si>
  <si>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</si>
  <si>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</si>
  <si>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</si>
  <si>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</si>
  <si>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</si>
  <si>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</si>
  <si>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</si>
  <si>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</si>
  <si>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</si>
  <si>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</si>
  <si>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</si>
  <si>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</si>
  <si>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</si>
  <si>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</si>
  <si>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</si>
  <si>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</si>
  <si>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</si>
  <si>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</si>
  <si>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</si>
  <si>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</si>
  <si>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</si>
  <si>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</si>
  <si>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</si>
  <si>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</si>
  <si>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</si>
  <si>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</si>
  <si>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</si>
  <si>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</si>
  <si>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</si>
  <si>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</si>
  <si>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</si>
  <si>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</si>
  <si>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</si>
  <si>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</si>
  <si>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</si>
  <si>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</si>
  <si>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</si>
  <si>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</si>
  <si>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</si>
  <si>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</si>
  <si>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</si>
  <si>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</si>
  <si>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</si>
  <si>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</si>
  <si>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</si>
  <si>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</si>
  <si>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</si>
  <si>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</si>
  <si>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</si>
  <si>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</si>
  <si>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</si>
  <si>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</si>
  <si>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</si>
  <si>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</si>
  <si>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</si>
  <si>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</si>
  <si>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</si>
  <si>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</si>
  <si>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</si>
  <si>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</si>
  <si>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</si>
  <si>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</si>
  <si>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</si>
  <si>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</si>
  <si>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</si>
  <si>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</si>
  <si>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</si>
  <si>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</si>
  <si>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</si>
  <si>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</si>
  <si>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</si>
  <si>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</si>
  <si>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</si>
  <si>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</si>
  <si>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</si>
  <si>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</si>
  <si>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</si>
  <si>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</si>
  <si>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</si>
  <si>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</si>
  <si>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</si>
  <si>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</si>
  <si>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</si>
  <si>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</si>
  <si>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</si>
  <si>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</si>
  <si>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</si>
  <si>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</si>
  <si>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</si>
  <si>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</si>
  <si>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</si>
  <si>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</si>
  <si>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</si>
  <si>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</si>
  <si>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</si>
  <si>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</si>
  <si>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</si>
  <si>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</si>
  <si>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</si>
  <si>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</si>
  <si>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</si>
  <si>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</si>
  <si>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</si>
  <si>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</si>
  <si>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</si>
  <si>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</si>
  <si>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</si>
  <si>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</si>
  <si>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</si>
  <si>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</si>
  <si>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</si>
  <si>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</si>
  <si>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</si>
  <si>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</si>
  <si>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</si>
  <si>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</si>
  <si>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</si>
  <si>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</si>
  <si>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</si>
  <si>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</si>
  <si>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</si>
  <si>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</si>
  <si>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</si>
  <si>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</si>
  <si>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</si>
  <si>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</si>
  <si>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</si>
  <si>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</si>
  <si>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</si>
  <si>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</si>
  <si>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</si>
  <si>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</si>
  <si>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</si>
  <si>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</si>
  <si>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</si>
  <si>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</si>
  <si>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</si>
  <si>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</si>
  <si>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</si>
  <si>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</si>
  <si>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</si>
  <si>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</si>
  <si>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</si>
  <si>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</si>
  <si>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</si>
  <si>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</si>
  <si>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</si>
  <si>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</si>
  <si>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</si>
  <si>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</si>
  <si>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</si>
  <si>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</si>
  <si>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</si>
  <si>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</si>
  <si>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</si>
  <si>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</si>
  <si>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</si>
  <si>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</si>
  <si>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</si>
  <si>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</si>
  <si>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</si>
  <si>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</si>
  <si>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</si>
  <si>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</si>
  <si>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</si>
  <si>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</si>
  <si>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</si>
  <si>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</si>
  <si>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</si>
  <si>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</si>
  <si>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</si>
  <si>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</si>
  <si>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</si>
  <si>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</si>
  <si>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</si>
  <si>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</si>
  <si>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</si>
  <si>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</si>
  <si>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</si>
  <si>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</si>
  <si>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</si>
  <si>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</si>
  <si>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</si>
  <si>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</si>
  <si>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</si>
  <si>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</si>
  <si>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</si>
  <si>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</si>
  <si>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</si>
  <si>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</si>
  <si>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</si>
  <si>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</si>
  <si>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</si>
  <si>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</si>
  <si>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</si>
  <si>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</si>
  <si>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</si>
  <si>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</si>
  <si>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</si>
  <si>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</si>
  <si>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</si>
  <si>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</si>
  <si>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</si>
  <si>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</si>
  <si>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</si>
  <si>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</si>
  <si>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</si>
  <si>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</si>
  <si>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</si>
  <si>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</si>
  <si>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</si>
  <si>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</si>
  <si>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</si>
  <si>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</si>
  <si>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</si>
  <si>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</si>
  <si>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</si>
  <si>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</si>
  <si>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</si>
  <si>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</si>
  <si>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</si>
  <si>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</si>
  <si>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</si>
  <si>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</si>
  <si>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</si>
  <si>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</si>
  <si>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</si>
  <si>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</si>
  <si>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</si>
  <si>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</si>
  <si>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</si>
  <si>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</si>
  <si>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</si>
  <si>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</si>
  <si>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</si>
  <si>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</si>
  <si>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</si>
  <si>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</si>
  <si>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</si>
  <si>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</si>
  <si>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</si>
  <si>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</si>
  <si>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</si>
  <si>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</si>
  <si>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</si>
  <si>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</si>
  <si>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</si>
  <si>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</si>
  <si>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</si>
  <si>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</si>
  <si>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</si>
  <si>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</si>
  <si>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</si>
  <si>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</si>
  <si>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</si>
  <si>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</si>
  <si>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</si>
  <si>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</si>
  <si>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</si>
  <si>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</si>
  <si>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</si>
  <si>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</si>
  <si>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</si>
  <si>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</si>
  <si>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</si>
  <si>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</si>
  <si>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</si>
  <si>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</si>
  <si>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</si>
  <si>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</si>
  <si>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</si>
  <si>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</si>
  <si>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</si>
  <si>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</si>
  <si>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</si>
  <si>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</si>
  <si>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</si>
  <si>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</si>
  <si>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</si>
  <si>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</si>
  <si>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</si>
  <si>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</si>
  <si>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</si>
  <si>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</si>
  <si>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</si>
  <si>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</si>
  <si>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</si>
  <si>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</si>
  <si>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</si>
  <si>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</si>
  <si>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</si>
  <si>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</si>
  <si>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</si>
  <si>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</si>
  <si>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</si>
  <si>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</si>
  <si>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</si>
  <si>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</si>
  <si>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</si>
  <si>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</si>
  <si>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</si>
  <si>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</si>
  <si>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</si>
  <si>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</si>
  <si>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</si>
  <si>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</si>
  <si>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</si>
  <si>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</si>
  <si>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</si>
  <si>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</si>
  <si>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</si>
  <si>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</si>
  <si>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</si>
  <si>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</si>
  <si>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</si>
  <si>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</si>
  <si>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</si>
  <si>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</si>
  <si>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</si>
  <si>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</si>
  <si>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</si>
  <si>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</si>
  <si>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</si>
  <si>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</si>
  <si>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</si>
  <si>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</si>
  <si>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</si>
  <si>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</si>
  <si>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</si>
  <si>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</si>
  <si>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</si>
  <si>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</si>
  <si>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</si>
  <si>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</si>
  <si>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</si>
  <si>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</si>
  <si>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</si>
  <si>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</si>
  <si>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</si>
  <si>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</si>
  <si>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</si>
  <si>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</si>
  <si>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</si>
  <si>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</si>
  <si>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</si>
  <si>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</si>
  <si>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</si>
  <si>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</si>
  <si>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</si>
  <si>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</si>
  <si>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</si>
  <si>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</si>
  <si>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</si>
  <si>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</si>
  <si>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</si>
  <si>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</si>
  <si>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</si>
  <si>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</si>
  <si>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</si>
  <si>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</si>
  <si>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</si>
  <si>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</si>
  <si>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</si>
  <si>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</si>
  <si>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</si>
  <si>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</si>
  <si>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</si>
  <si>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</si>
  <si>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</si>
  <si>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</si>
  <si>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</si>
  <si>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</si>
  <si>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</si>
  <si>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</si>
  <si>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</si>
  <si>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</si>
  <si>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</si>
  <si>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</si>
  <si>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</si>
  <si>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</si>
  <si>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</si>
  <si>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</si>
  <si>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</si>
  <si>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</si>
  <si>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</si>
  <si>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</si>
  <si>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</si>
  <si>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</si>
  <si>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</si>
  <si>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</si>
  <si>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</si>
  <si>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</si>
  <si>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</si>
  <si>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</si>
  <si>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</si>
  <si>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</si>
  <si>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</si>
  <si>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</si>
  <si>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</si>
  <si>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</si>
  <si>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</si>
  <si>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</si>
  <si>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</si>
  <si>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</si>
  <si>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</si>
  <si>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</si>
  <si>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</si>
  <si>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</si>
  <si>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</si>
  <si>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</si>
  <si>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</si>
  <si>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</si>
  <si>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</si>
  <si>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</si>
  <si>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</si>
  <si>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</si>
  <si>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</si>
  <si>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</si>
  <si>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</si>
  <si>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</si>
  <si>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</si>
  <si>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</si>
  <si>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</si>
  <si>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</si>
  <si>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</si>
  <si>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</si>
  <si>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</si>
  <si>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</si>
  <si>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</si>
  <si>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</si>
  <si>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</si>
  <si>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</si>
  <si>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</si>
  <si>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</si>
  <si>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</si>
  <si>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</si>
  <si>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</si>
  <si>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</si>
  <si>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</si>
  <si>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</si>
  <si>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</si>
  <si>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</si>
  <si>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</si>
  <si>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</si>
  <si>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</si>
  <si>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</si>
  <si>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</si>
  <si>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</si>
  <si>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</si>
  <si>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</si>
  <si>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</si>
  <si>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</si>
  <si>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</si>
  <si>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</si>
  <si>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</si>
  <si>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</si>
  <si>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</si>
  <si>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</si>
  <si>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</si>
  <si>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</si>
  <si>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</si>
  <si>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</si>
  <si>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</si>
  <si>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</si>
  <si>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</si>
  <si>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</si>
  <si>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</si>
  <si>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</si>
  <si>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</si>
  <si>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</si>
  <si>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</si>
  <si>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</si>
  <si>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</si>
  <si>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</si>
  <si>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</si>
  <si>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</si>
  <si>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</si>
  <si>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</si>
  <si>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</si>
  <si>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</si>
  <si>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</si>
  <si>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</si>
  <si>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</si>
  <si>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</si>
  <si>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</si>
  <si>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</si>
  <si>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</si>
  <si>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</si>
  <si>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</si>
  <si>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</si>
  <si>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</si>
  <si>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</si>
  <si>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</si>
  <si>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</si>
  <si>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</si>
  <si>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</si>
  <si>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</si>
  <si>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</si>
  <si>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</si>
  <si>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</si>
  <si>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</si>
  <si>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</si>
  <si>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</si>
  <si>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</si>
  <si>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</si>
  <si>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</si>
  <si>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</si>
  <si>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</si>
  <si>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</si>
  <si>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</si>
  <si>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</si>
  <si>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</si>
  <si>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</si>
  <si>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</si>
  <si>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</si>
  <si>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</si>
  <si>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</si>
  <si>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</si>
  <si>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</si>
  <si>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</si>
  <si>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</si>
  <si>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</si>
  <si>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</si>
  <si>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</si>
  <si>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</si>
  <si>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</si>
  <si>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</si>
  <si>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</si>
  <si>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</si>
  <si>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</si>
  <si>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</si>
  <si>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</si>
  <si>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</si>
  <si>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</si>
  <si>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</si>
  <si>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</si>
  <si>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</si>
  <si>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</si>
  <si>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</si>
  <si>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</si>
  <si>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</si>
  <si>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</si>
  <si>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</si>
  <si>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</si>
  <si>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</si>
  <si>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</si>
  <si>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</si>
  <si>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</si>
  <si>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</si>
  <si>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</si>
  <si>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</si>
  <si>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</si>
  <si>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</si>
  <si>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</si>
  <si>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</si>
  <si>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</si>
  <si>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</si>
  <si>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</si>
  <si>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</si>
  <si>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</si>
  <si>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</si>
  <si>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</si>
  <si>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</si>
  <si>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</si>
  <si>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</si>
  <si>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</si>
  <si>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</si>
  <si>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</si>
  <si>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</si>
  <si>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</si>
  <si>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</si>
  <si>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</si>
  <si>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</si>
  <si>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</si>
  <si>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</si>
  <si>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</si>
  <si>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</si>
  <si>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</si>
  <si>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</si>
  <si>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</si>
  <si>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</si>
  <si>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</si>
  <si>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</si>
  <si>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</si>
  <si>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</si>
  <si>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</si>
  <si>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</si>
  <si>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</si>
  <si>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</si>
  <si>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</si>
  <si>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</si>
  <si>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</si>
  <si>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</si>
  <si>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</si>
  <si>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</si>
  <si>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</si>
  <si>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</si>
  <si>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</si>
  <si>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</si>
  <si>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</si>
  <si>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</si>
  <si>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</si>
  <si>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</si>
  <si>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</si>
  <si>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</si>
  <si>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</si>
  <si>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</si>
  <si>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</si>
  <si>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</si>
  <si>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</si>
  <si>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</si>
  <si>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</si>
  <si>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</si>
  <si>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</si>
  <si>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</si>
  <si>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</si>
  <si>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</si>
  <si>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</si>
  <si>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</si>
  <si>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</si>
  <si>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</si>
  <si>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</si>
  <si>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</si>
  <si>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</si>
  <si>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</si>
  <si>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</si>
  <si>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</si>
  <si>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</si>
  <si>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</si>
  <si>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</si>
  <si>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</si>
  <si>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</si>
  <si>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</si>
  <si>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</si>
  <si>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</si>
  <si>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</si>
  <si>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</si>
  <si>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</si>
  <si>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</si>
  <si>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</si>
  <si>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</si>
  <si>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</si>
  <si>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</si>
  <si>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</si>
  <si>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</si>
  <si>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</si>
  <si>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</si>
  <si>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</si>
  <si>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</si>
  <si>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</si>
  <si>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</si>
  <si>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</si>
  <si>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</si>
  <si>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</si>
  <si>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</si>
  <si>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</si>
  <si>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</si>
  <si>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</si>
  <si>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</si>
  <si>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</si>
  <si>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</si>
  <si>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</si>
  <si>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</si>
  <si>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</si>
  <si>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</si>
  <si>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</si>
  <si>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</si>
  <si>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</si>
  <si>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</si>
  <si>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</si>
  <si>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</si>
  <si>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</si>
  <si>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</si>
  <si>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</si>
  <si>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</si>
  <si>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</si>
  <si>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</si>
  <si>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</si>
  <si>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</si>
  <si>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</si>
  <si>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</si>
  <si>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</si>
  <si>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</si>
  <si>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</si>
  <si>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</si>
  <si>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</si>
  <si>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</si>
  <si>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</si>
  <si>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</si>
  <si>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</si>
  <si>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</si>
  <si>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</si>
  <si>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</si>
  <si>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</si>
  <si>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</si>
  <si>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</si>
  <si>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</si>
  <si>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</si>
  <si>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</si>
  <si>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</si>
  <si>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</si>
  <si>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</si>
  <si>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</si>
  <si>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</si>
  <si>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</si>
  <si>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</si>
  <si>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</si>
  <si>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</si>
  <si>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</si>
  <si>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</si>
  <si>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</si>
  <si>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</si>
  <si>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</si>
  <si>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</si>
  <si>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</si>
  <si>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</si>
  <si>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</si>
  <si>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</si>
  <si>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</si>
  <si>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</si>
  <si>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</si>
  <si>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</si>
  <si>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</si>
  <si>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</si>
  <si>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</si>
  <si>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</si>
  <si>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</si>
  <si>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</si>
  <si>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</si>
  <si>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</si>
  <si>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</si>
  <si>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</si>
  <si>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</si>
  <si>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</si>
  <si>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</si>
  <si>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</si>
  <si>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</si>
  <si>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</si>
  <si>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</si>
  <si>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</si>
  <si>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</si>
  <si>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</si>
  <si>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</si>
  <si>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</si>
  <si>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</si>
  <si>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</si>
  <si>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</si>
  <si>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</si>
  <si>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</si>
  <si>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</si>
  <si>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</si>
  <si>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</si>
  <si>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</si>
  <si>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</si>
  <si>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</si>
  <si>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</si>
  <si>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</si>
  <si>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</si>
  <si>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</si>
  <si>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</si>
  <si>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</si>
  <si>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</si>
  <si>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</si>
  <si>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</si>
  <si>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</si>
  <si>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</si>
  <si>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</si>
  <si>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</si>
  <si>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</si>
  <si>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</si>
  <si>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</si>
  <si>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</si>
  <si>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</si>
  <si>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</si>
  <si>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</si>
  <si>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</si>
  <si>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</si>
  <si>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</si>
  <si>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</si>
  <si>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</si>
  <si>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</si>
  <si>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</si>
  <si>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</si>
  <si>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</si>
  <si>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</si>
  <si>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</si>
  <si>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</si>
  <si>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</si>
  <si>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</si>
  <si>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</si>
  <si>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</si>
  <si>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</si>
  <si>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</si>
  <si>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</si>
  <si>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</si>
  <si>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</si>
  <si>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</si>
  <si>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</si>
  <si>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</si>
  <si>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</si>
  <si>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</si>
  <si>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</si>
  <si>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</si>
  <si>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</si>
  <si>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</si>
  <si>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</si>
  <si>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</si>
  <si>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</si>
  <si>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</si>
  <si>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</si>
  <si>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</si>
  <si>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</si>
  <si>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</si>
  <si>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</si>
  <si>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</si>
  <si>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</si>
  <si>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</si>
  <si>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</si>
  <si>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</si>
  <si>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</si>
  <si>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</si>
  <si>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</si>
  <si>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</si>
  <si>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</si>
  <si>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</si>
  <si>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</si>
  <si>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</si>
  <si>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</si>
  <si>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</si>
  <si>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</si>
  <si>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</si>
  <si>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</si>
  <si>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</si>
  <si>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</si>
  <si>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</si>
  <si>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</si>
  <si>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</si>
  <si>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</si>
  <si>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</si>
  <si>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</si>
  <si>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</si>
  <si>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</si>
  <si>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</si>
  <si>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</si>
  <si>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</si>
  <si>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</si>
  <si>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</si>
  <si>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</si>
  <si>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</si>
  <si>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</si>
  <si>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</si>
  <si>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</si>
  <si>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</si>
  <si>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</si>
  <si>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</si>
  <si>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</si>
  <si>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</si>
  <si>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</si>
  <si>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</si>
  <si>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</si>
  <si>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</si>
  <si>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</si>
  <si>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</si>
  <si>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</si>
  <si>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</si>
  <si>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</si>
  <si>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</si>
  <si>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</si>
  <si>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</si>
  <si>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</si>
  <si>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</si>
  <si>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</si>
  <si>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</si>
  <si>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</si>
  <si>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</si>
  <si>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</si>
  <si>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</si>
  <si>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</si>
  <si>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</si>
  <si>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</si>
  <si>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</si>
  <si>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</si>
  <si>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</si>
  <si>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</si>
  <si>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</si>
  <si>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</si>
  <si>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</si>
  <si>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</si>
  <si>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</si>
  <si>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</si>
  <si>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</si>
  <si>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</si>
  <si>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</si>
  <si>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</si>
  <si>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</si>
  <si>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</si>
  <si>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</si>
  <si>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</si>
  <si>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</si>
  <si>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</si>
  <si>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</si>
  <si>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</si>
  <si>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</si>
  <si>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</si>
  <si>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</si>
  <si>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</si>
  <si>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</si>
  <si>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</si>
  <si>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</si>
  <si>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</si>
  <si>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</si>
  <si>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</si>
  <si>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</si>
  <si>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</si>
  <si>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</si>
  <si>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</si>
  <si>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</si>
  <si>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</si>
  <si>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</si>
  <si>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</si>
  <si>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</si>
  <si>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</si>
  <si>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</si>
  <si>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</si>
  <si>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</si>
  <si>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</si>
  <si>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</si>
  <si>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</si>
  <si>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</si>
  <si>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</si>
  <si>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</si>
  <si>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</si>
  <si>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</si>
  <si>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</si>
  <si>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</si>
  <si>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</si>
  <si>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</si>
  <si>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</si>
  <si>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</si>
  <si>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</si>
  <si>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</si>
  <si>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</si>
  <si>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</si>
  <si>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</si>
  <si>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</si>
  <si>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</si>
  <si>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</si>
  <si>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</si>
  <si>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</si>
  <si>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</si>
  <si>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</si>
  <si>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</si>
  <si>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</si>
  <si>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</si>
  <si>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</si>
  <si>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</si>
  <si>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</si>
  <si>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</si>
  <si>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</si>
  <si>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</si>
  <si>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</si>
  <si>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</si>
  <si>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</si>
  <si>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</si>
  <si>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</si>
  <si>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</si>
  <si>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</si>
  <si>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</si>
  <si>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</si>
  <si>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</si>
  <si>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</si>
  <si>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</si>
  <si>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</si>
  <si>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</si>
  <si>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</si>
  <si>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</si>
  <si>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</si>
  <si>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</si>
  <si>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</si>
  <si>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</si>
  <si>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</si>
  <si>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</si>
  <si>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</si>
  <si>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</si>
  <si>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</si>
  <si>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</si>
  <si>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</si>
  <si>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</si>
  <si>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</si>
  <si>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</si>
  <si>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</si>
  <si>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</si>
  <si>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</si>
  <si>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</si>
  <si>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</si>
  <si>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</si>
  <si>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</si>
  <si>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</si>
  <si>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</si>
  <si>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</si>
  <si>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</si>
  <si>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</si>
  <si>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</si>
  <si>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</si>
  <si>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</si>
  <si>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</si>
  <si>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</si>
  <si>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</si>
  <si>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</si>
  <si>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</si>
  <si>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</si>
  <si>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</si>
  <si>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</si>
  <si>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</si>
  <si>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</si>
  <si>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</si>
  <si>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</si>
  <si>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</si>
  <si>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</si>
  <si>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</si>
  <si>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</si>
  <si>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</si>
  <si>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</si>
  <si>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</si>
  <si>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</si>
  <si>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</si>
  <si>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</si>
  <si>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</si>
  <si>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</si>
  <si>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</si>
  <si>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</si>
  <si>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</si>
  <si>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</si>
  <si>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</si>
  <si>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</si>
  <si>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</si>
  <si>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</si>
  <si>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</si>
  <si>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</si>
  <si>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</si>
  <si>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</si>
  <si>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</si>
  <si>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</si>
  <si>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</si>
  <si>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</si>
  <si>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</si>
  <si>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</si>
  <si>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</si>
  <si>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</si>
  <si>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</si>
  <si>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</si>
  <si>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</si>
  <si>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</si>
  <si>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</si>
  <si>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</si>
  <si>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</si>
  <si>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</si>
  <si>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</si>
  <si>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</si>
  <si>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</si>
  <si>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</si>
  <si>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</si>
  <si>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</si>
  <si>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</si>
  <si>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</si>
  <si>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</si>
  <si>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</si>
  <si>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</si>
  <si>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</si>
  <si>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</si>
  <si>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</si>
  <si>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</si>
  <si>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</si>
  <si>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</si>
  <si>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</si>
  <si>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</si>
  <si>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</si>
  <si>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</si>
  <si>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</si>
  <si>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</si>
  <si>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</si>
  <si>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</si>
  <si>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</si>
  <si>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</si>
  <si>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</si>
  <si>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</si>
  <si>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</si>
  <si>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</si>
  <si>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</si>
  <si>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</si>
  <si>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</si>
  <si>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</si>
  <si>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</si>
  <si>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</si>
  <si>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</si>
  <si>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</si>
  <si>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</si>
  <si>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</si>
  <si>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</si>
  <si>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</si>
  <si>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</si>
  <si>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</si>
  <si>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</si>
  <si>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</si>
  <si>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</si>
  <si>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</si>
  <si>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</si>
  <si>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</si>
  <si>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</si>
  <si>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</si>
  <si>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</si>
  <si>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</si>
  <si>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</si>
  <si>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</si>
  <si>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</si>
  <si>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</si>
  <si>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</si>
  <si>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</si>
  <si>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</si>
  <si>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</si>
  <si>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</si>
  <si>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</si>
  <si>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</si>
  <si>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</si>
  <si>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</si>
  <si>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</si>
  <si>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</si>
  <si>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</si>
  <si>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</si>
  <si>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</si>
  <si>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</si>
  <si>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</si>
  <si>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</si>
  <si>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</si>
  <si>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</si>
  <si>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</si>
  <si>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</si>
  <si>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</si>
  <si>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</si>
  <si>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</si>
  <si>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</si>
  <si>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</si>
  <si>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</si>
  <si>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</si>
  <si>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</si>
  <si>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</si>
  <si>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</si>
  <si>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</si>
  <si>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</si>
  <si>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</si>
  <si>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</si>
  <si>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</si>
  <si>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</si>
  <si>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</si>
  <si>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</si>
  <si>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</si>
  <si>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</si>
  <si>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</si>
  <si>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</si>
  <si>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</si>
  <si>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</si>
  <si>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</si>
  <si>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</si>
  <si>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</si>
  <si>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</si>
  <si>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</si>
  <si>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</si>
  <si>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</si>
  <si>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</si>
  <si>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</si>
  <si>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</si>
  <si>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</si>
  <si>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</si>
  <si>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</si>
  <si>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</si>
  <si>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</si>
  <si>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</si>
  <si>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</si>
  <si>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</si>
  <si>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</si>
  <si>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</si>
  <si>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</si>
  <si>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</si>
  <si>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</si>
  <si>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</si>
  <si>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</si>
  <si>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</si>
  <si>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</si>
  <si>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</si>
  <si>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</si>
  <si>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</si>
  <si>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</si>
  <si>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</si>
  <si>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</si>
  <si>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</si>
  <si>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</si>
  <si>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</si>
  <si>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</si>
  <si>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</si>
  <si>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</si>
  <si>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</si>
  <si>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</si>
  <si>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</si>
  <si>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</si>
  <si>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</si>
  <si>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</si>
  <si>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</si>
  <si>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</si>
  <si>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</si>
  <si>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</si>
  <si>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</si>
  <si>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</si>
  <si>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</si>
  <si>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</si>
  <si>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</si>
  <si>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</si>
  <si>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</si>
  <si>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</si>
  <si>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</si>
  <si>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</si>
  <si>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</si>
  <si>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</si>
  <si>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</si>
  <si>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</si>
  <si>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</si>
  <si>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</si>
  <si>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</si>
  <si>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</si>
  <si>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</si>
  <si>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</si>
  <si>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</si>
  <si>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</si>
  <si>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</si>
  <si>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</si>
  <si>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</si>
  <si>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</si>
  <si>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</si>
  <si>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</si>
  <si>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</si>
  <si>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</si>
  <si>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</si>
  <si>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</si>
  <si>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</si>
  <si>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</si>
  <si>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</si>
  <si>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</si>
  <si>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</si>
  <si>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</si>
  <si>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</si>
  <si>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</si>
  <si>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</si>
  <si>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</si>
  <si>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</si>
  <si>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</si>
  <si>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</si>
  <si>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</si>
  <si>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</si>
  <si>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</si>
  <si>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</si>
  <si>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</si>
  <si>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</si>
  <si>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</si>
  <si>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</si>
  <si>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</si>
  <si>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</si>
  <si>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</si>
  <si>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</si>
  <si>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</si>
  <si>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</si>
  <si>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</si>
  <si>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</si>
  <si>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</si>
  <si>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</si>
  <si>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</si>
  <si>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</si>
  <si>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</si>
  <si>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</si>
  <si>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</si>
  <si>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</si>
  <si>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</si>
  <si>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</si>
  <si>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</si>
  <si>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</si>
  <si>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</si>
  <si>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</si>
  <si>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</si>
  <si>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</si>
  <si>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</si>
  <si>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</si>
  <si>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</si>
  <si>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</si>
  <si>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</si>
  <si>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</si>
  <si>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</si>
  <si>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</si>
  <si>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</si>
  <si>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</si>
  <si>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</si>
  <si>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</si>
  <si>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</si>
  <si>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</si>
  <si>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</si>
  <si>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</si>
  <si>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</si>
  <si>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</si>
  <si>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</si>
  <si>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</si>
  <si>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</si>
  <si>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</si>
  <si>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</si>
  <si>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</si>
  <si>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</si>
  <si>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</si>
  <si>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</si>
  <si>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</si>
  <si>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</si>
  <si>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</si>
  <si>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</si>
  <si>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</si>
  <si>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</si>
  <si>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</si>
  <si>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</si>
  <si>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</si>
  <si>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</si>
  <si>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</si>
  <si>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</si>
  <si>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</si>
  <si>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</si>
  <si>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</si>
  <si>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</si>
  <si>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</si>
  <si>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</si>
  <si>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</si>
  <si>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</si>
  <si>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</si>
  <si>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</si>
  <si>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</si>
  <si>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</si>
  <si>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</si>
  <si>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</si>
  <si>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</si>
  <si>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</si>
  <si>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</si>
  <si>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</si>
  <si>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</si>
  <si>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</si>
  <si>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</si>
  <si>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</si>
  <si>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</si>
  <si>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</si>
  <si>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</si>
  <si>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</si>
  <si>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</si>
  <si>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</si>
  <si>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</si>
  <si>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</si>
  <si>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</si>
  <si>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</si>
  <si>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</si>
  <si>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</si>
  <si>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</si>
  <si>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</si>
  <si>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</si>
  <si>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</si>
  <si>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</si>
  <si>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</si>
  <si>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</si>
  <si>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</si>
  <si>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</si>
  <si>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</si>
  <si>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</si>
  <si>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</si>
  <si>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</si>
  <si>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</si>
  <si>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</si>
  <si>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</si>
  <si>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</si>
  <si>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</si>
  <si>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</si>
  <si>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</si>
  <si>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</si>
  <si>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</si>
  <si>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</si>
  <si>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</si>
  <si>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</si>
  <si>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</si>
  <si>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</si>
  <si>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</si>
  <si>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</si>
  <si>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</si>
  <si>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</si>
  <si>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</si>
  <si>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</si>
  <si>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</si>
  <si>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</si>
  <si>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</si>
  <si>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</si>
  <si>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</si>
  <si>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</si>
  <si>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</si>
  <si>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</si>
  <si>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</si>
  <si>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</si>
  <si>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</si>
  <si>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</si>
  <si>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</si>
  <si>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</si>
  <si>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</si>
  <si>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</si>
  <si>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</si>
  <si>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</si>
  <si>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</si>
  <si>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</si>
  <si>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</si>
  <si>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</si>
  <si>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</si>
  <si>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</si>
  <si>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</si>
  <si>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</si>
  <si>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</si>
  <si>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</si>
  <si>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</si>
  <si>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</si>
  <si>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</si>
  <si>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</si>
  <si>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</si>
  <si>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</si>
  <si>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</si>
  <si>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</si>
  <si>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</si>
  <si>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</si>
  <si>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</si>
  <si>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</si>
  <si>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</si>
  <si>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</si>
  <si>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</si>
  <si>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</si>
  <si>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</si>
  <si>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</si>
  <si>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</si>
  <si>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</si>
  <si>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</si>
  <si>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</si>
  <si>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</si>
  <si>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</si>
  <si>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</si>
  <si>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</si>
  <si>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</si>
  <si>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</si>
  <si>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</si>
  <si>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</si>
  <si>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</si>
  <si>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</si>
  <si>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</si>
  <si>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</si>
  <si>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</si>
  <si>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</si>
  <si>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</si>
  <si>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</si>
  <si>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</si>
  <si>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</si>
  <si>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</si>
  <si>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</si>
  <si>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</si>
  <si>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</si>
  <si>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</si>
  <si>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</si>
  <si>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</si>
  <si>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</si>
  <si>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</si>
  <si>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</si>
  <si>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</si>
  <si>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</si>
  <si>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</si>
  <si>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</si>
  <si>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</si>
  <si>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</si>
  <si>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</si>
  <si>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</si>
  <si>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</si>
  <si>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</si>
  <si>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</si>
  <si>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</si>
  <si>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</si>
  <si>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</si>
  <si>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</si>
  <si>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</si>
  <si>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</si>
  <si>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</si>
  <si>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</si>
  <si>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</si>
  <si>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</si>
  <si>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</si>
  <si>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</si>
  <si>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</si>
  <si>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</si>
  <si>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</si>
  <si>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</si>
  <si>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</si>
  <si>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</si>
  <si>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</si>
  <si>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</si>
  <si>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</si>
  <si>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</si>
  <si>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</si>
  <si>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</si>
  <si>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</si>
  <si>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</si>
  <si>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</si>
  <si>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</si>
  <si>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</si>
  <si>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</si>
  <si>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</si>
  <si>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</si>
  <si>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</si>
  <si>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</si>
  <si>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</si>
  <si>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</si>
  <si>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</si>
  <si>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</si>
  <si>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</si>
  <si>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</si>
  <si>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</si>
  <si>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</si>
  <si>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</si>
  <si>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</si>
  <si>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</si>
  <si>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</si>
  <si>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</si>
  <si>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</si>
  <si>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</si>
  <si>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</si>
  <si>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</si>
  <si>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</si>
  <si>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</si>
  <si>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</si>
  <si>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</si>
  <si>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</si>
  <si>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</si>
  <si>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</si>
  <si>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</si>
  <si>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</si>
  <si>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</si>
  <si>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</si>
  <si>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</si>
  <si>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</si>
  <si>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</si>
  <si>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</si>
  <si>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</si>
  <si>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</si>
  <si>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</si>
  <si>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</si>
  <si>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</si>
  <si>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</si>
  <si>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</si>
  <si>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</si>
  <si>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</si>
  <si>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</si>
  <si>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</si>
  <si>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</si>
  <si>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</si>
  <si>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</si>
  <si>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</si>
  <si>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</si>
  <si>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</si>
  <si>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</si>
  <si>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</si>
  <si>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</si>
  <si>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</si>
  <si>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</si>
  <si>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</si>
  <si>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</si>
  <si>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</si>
  <si>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</si>
  <si>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</si>
  <si>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</si>
  <si>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</si>
  <si>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</si>
  <si>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</si>
  <si>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</si>
  <si>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</si>
  <si>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</si>
  <si>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</si>
  <si>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</si>
  <si>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</si>
  <si>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</si>
  <si>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</si>
  <si>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</si>
  <si>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</si>
  <si>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</si>
  <si>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</si>
  <si>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</si>
  <si>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</si>
  <si>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</si>
  <si>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</si>
  <si>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</si>
  <si>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</si>
  <si>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</si>
  <si>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</si>
  <si>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</si>
  <si>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</si>
  <si>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</si>
  <si>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</si>
  <si>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</si>
  <si>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</si>
  <si>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</si>
  <si>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</si>
  <si>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</si>
  <si>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</si>
  <si>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</si>
  <si>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</si>
  <si>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</si>
  <si>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</si>
  <si>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</si>
  <si>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</si>
  <si>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</si>
  <si>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</si>
  <si>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</si>
  <si>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</si>
  <si>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</si>
  <si>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</si>
  <si>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</si>
  <si>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</si>
  <si>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</si>
  <si>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</si>
  <si>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</si>
  <si>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</si>
  <si>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</si>
  <si>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</si>
  <si>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</si>
  <si>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</si>
  <si>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</si>
  <si>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</si>
  <si>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</si>
  <si>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</si>
  <si>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</si>
  <si>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</si>
  <si>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</si>
  <si>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</si>
  <si>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</si>
  <si>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</si>
  <si>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</si>
  <si>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</si>
  <si>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</si>
  <si>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</si>
  <si>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</si>
  <si>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</si>
  <si>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</si>
  <si>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</si>
  <si>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</si>
  <si>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</si>
  <si>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</si>
  <si>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</si>
  <si>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</si>
  <si>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</si>
  <si>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</si>
  <si>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</si>
  <si>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</si>
  <si>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</si>
  <si>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</si>
  <si>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</si>
  <si>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</si>
  <si>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</si>
  <si>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</si>
  <si>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</si>
  <si>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</si>
  <si>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</si>
  <si>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</si>
  <si>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</si>
  <si>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</si>
  <si>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</si>
  <si>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</si>
  <si>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</si>
  <si>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</si>
  <si>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</si>
  <si>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</si>
  <si>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</si>
  <si>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</si>
  <si>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</si>
  <si>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</si>
  <si>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</si>
  <si>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</si>
  <si>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</si>
  <si>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</si>
  <si>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</si>
  <si>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</si>
  <si>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</si>
  <si>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</si>
  <si>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</si>
  <si>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</si>
  <si>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</si>
  <si>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</si>
  <si>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</si>
  <si>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</si>
  <si>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</si>
  <si>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</si>
  <si>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</si>
  <si>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</si>
  <si>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</si>
  <si>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</si>
  <si>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</si>
  <si>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</si>
  <si>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</si>
  <si>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</si>
  <si>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</si>
  <si>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</si>
  <si>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</si>
  <si>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</si>
  <si>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</si>
  <si>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</si>
  <si>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</si>
  <si>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</si>
  <si>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</si>
  <si>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</si>
  <si>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</si>
  <si>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</si>
  <si>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</si>
  <si>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</si>
  <si>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</si>
  <si>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</si>
  <si>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</si>
  <si>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</si>
  <si>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</si>
  <si>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</si>
  <si>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</si>
  <si>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</si>
  <si>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</si>
  <si>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</si>
  <si>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</si>
  <si>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</si>
  <si>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</si>
  <si>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</si>
  <si>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</si>
  <si>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</si>
  <si>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</si>
  <si>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</si>
  <si>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</si>
  <si>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</si>
  <si>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</si>
  <si>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</si>
  <si>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</si>
  <si>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</si>
  <si>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</si>
  <si>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</si>
  <si>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</si>
  <si>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</si>
  <si>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</si>
  <si>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</si>
  <si>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</si>
  <si>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</si>
  <si>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</si>
  <si>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</si>
  <si>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</si>
  <si>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</si>
  <si>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</si>
  <si>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</si>
  <si>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</si>
  <si>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</si>
  <si>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</si>
  <si>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</si>
  <si>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</si>
  <si>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</si>
  <si>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</si>
  <si>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</si>
  <si>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</si>
  <si>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</si>
  <si>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</si>
  <si>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</si>
  <si>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</si>
  <si>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</si>
  <si>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</si>
  <si>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</si>
  <si>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</si>
  <si>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</si>
  <si>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</si>
  <si>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</si>
  <si>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</si>
  <si>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</si>
  <si>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</si>
  <si>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</si>
  <si>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</si>
  <si>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</si>
  <si>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</si>
  <si>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</si>
  <si>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</si>
  <si>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</si>
  <si>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</si>
  <si>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</si>
  <si>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</si>
  <si>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</si>
  <si>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</si>
  <si>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</si>
  <si>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</si>
  <si>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</si>
  <si>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</si>
  <si>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</si>
  <si>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</si>
  <si>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</si>
  <si>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</si>
  <si>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</si>
  <si>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</si>
  <si>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</si>
  <si>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</si>
  <si>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</si>
  <si>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</si>
  <si>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</si>
  <si>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</si>
  <si>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</si>
  <si>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</si>
  <si>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</si>
  <si>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</si>
  <si>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</si>
  <si>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</si>
  <si>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</si>
  <si>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</si>
  <si>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</si>
  <si>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</si>
  <si>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</si>
  <si>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</si>
  <si>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</si>
  <si>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</si>
  <si>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</si>
  <si>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</si>
  <si>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</si>
  <si>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</si>
  <si>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</si>
  <si>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</si>
  <si>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</si>
  <si>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</si>
  <si>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</si>
  <si>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</si>
  <si>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</si>
  <si>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</si>
  <si>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</si>
  <si>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</si>
  <si>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</si>
  <si>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</si>
  <si>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</si>
  <si>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</si>
  <si>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</si>
  <si>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</si>
  <si>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</si>
  <si>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</si>
  <si>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</si>
  <si>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</si>
  <si>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</si>
  <si>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</si>
  <si>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</si>
  <si>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</si>
  <si>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</si>
  <si>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</si>
  <si>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</si>
  <si>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</si>
  <si>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</si>
  <si>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</si>
  <si>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</si>
  <si>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</si>
  <si>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</si>
  <si>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</si>
  <si>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</si>
  <si>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</si>
  <si>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</si>
  <si>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</si>
  <si>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</si>
  <si>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</si>
  <si>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</si>
  <si>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</si>
  <si>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</si>
  <si>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</si>
  <si>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</si>
  <si>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</si>
  <si>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</si>
  <si>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</si>
  <si>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</si>
  <si>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</si>
  <si>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</si>
  <si>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</si>
  <si>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</si>
  <si>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</si>
  <si>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</si>
  <si>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</si>
  <si>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</si>
  <si>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</si>
  <si>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</si>
  <si>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</si>
  <si>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</si>
  <si>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</si>
  <si>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</si>
  <si>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</si>
  <si>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</si>
  <si>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</si>
  <si>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</si>
  <si>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</si>
  <si>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</si>
  <si>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</si>
  <si>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</si>
  <si>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</si>
  <si>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</si>
  <si>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</si>
  <si>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</si>
  <si>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</si>
  <si>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</si>
  <si>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</si>
  <si>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</si>
  <si>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</si>
  <si>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</si>
  <si>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</si>
  <si>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</si>
  <si>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</si>
  <si>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</si>
  <si>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</si>
  <si>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</si>
  <si>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</si>
  <si>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</si>
  <si>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</si>
  <si>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</si>
  <si>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</si>
  <si>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</si>
  <si>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</si>
  <si>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</si>
  <si>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</si>
  <si>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</si>
  <si>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</si>
  <si>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</si>
  <si>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</si>
  <si>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</si>
  <si>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</si>
  <si>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</si>
  <si>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</si>
  <si>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</si>
  <si>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</si>
  <si>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</si>
  <si>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</si>
  <si>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</si>
  <si>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</si>
  <si>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</si>
  <si>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</si>
  <si>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</si>
  <si>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</si>
  <si>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</si>
  <si>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</si>
  <si>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</si>
  <si>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</si>
  <si>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</si>
  <si>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</si>
  <si>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</si>
  <si>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</si>
  <si>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</si>
  <si>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</si>
  <si>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</si>
  <si>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</si>
  <si>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</si>
  <si>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</si>
  <si>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</si>
  <si>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</si>
  <si>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</si>
  <si>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</si>
  <si>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</si>
  <si>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</si>
  <si>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</si>
  <si>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</si>
  <si>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</si>
  <si>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</si>
  <si>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</si>
  <si>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</si>
  <si>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</si>
  <si>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</si>
  <si>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</si>
  <si>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</si>
  <si>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</si>
  <si>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</si>
  <si>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</si>
  <si>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</si>
  <si>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</si>
  <si>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</si>
  <si>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</si>
  <si>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</si>
  <si>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</si>
  <si>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</si>
  <si>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</si>
  <si>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</si>
  <si>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</si>
  <si>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</si>
  <si>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</si>
  <si>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</si>
  <si>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</si>
  <si>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</si>
  <si>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</si>
  <si>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</si>
  <si>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</si>
  <si>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</si>
  <si>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</si>
  <si>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</si>
  <si>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</si>
  <si>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</si>
  <si>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</si>
  <si>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</si>
  <si>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</si>
  <si>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</si>
  <si>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</si>
  <si>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</si>
  <si>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</si>
  <si>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</si>
  <si>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</si>
  <si>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</si>
  <si>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</si>
  <si>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</si>
  <si>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</si>
  <si>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</si>
  <si>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</si>
  <si>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</si>
  <si>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</si>
  <si>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</si>
  <si>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</si>
  <si>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</si>
  <si>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</si>
  <si>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</si>
  <si>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</si>
  <si>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</si>
  <si>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</si>
  <si>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</si>
  <si>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</si>
  <si>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</si>
  <si>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</si>
  <si>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</si>
  <si>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</si>
  <si>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</si>
  <si>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</si>
  <si>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</si>
  <si>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</si>
  <si>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</si>
  <si>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</si>
  <si>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</si>
  <si>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</si>
  <si>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</si>
  <si>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</si>
  <si>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</si>
  <si>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</si>
  <si>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</si>
  <si>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</si>
  <si>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</si>
  <si>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</si>
  <si>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</si>
  <si>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</si>
  <si>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</si>
  <si>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</si>
  <si>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</si>
  <si>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</si>
  <si>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</si>
  <si>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</si>
  <si>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</si>
  <si>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</si>
  <si>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</si>
  <si>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</si>
  <si>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</si>
  <si>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</si>
  <si>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</si>
  <si>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</si>
  <si>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</si>
  <si>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</si>
  <si>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</si>
  <si>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</si>
  <si>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</si>
  <si>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</si>
  <si>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</si>
  <si>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</si>
  <si>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</si>
  <si>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</si>
  <si>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</si>
  <si>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</si>
  <si>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</si>
  <si>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</si>
  <si>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</si>
  <si>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</si>
  <si>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</si>
  <si>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</si>
  <si>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</si>
  <si>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</si>
  <si>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</si>
  <si>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</si>
  <si>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</si>
  <si>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</si>
  <si>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</si>
  <si>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</si>
  <si>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</si>
  <si>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</si>
  <si>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</si>
  <si>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</si>
  <si>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</si>
  <si>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</si>
  <si>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</si>
  <si>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</si>
  <si>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</si>
  <si>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</si>
  <si>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</si>
  <si>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</si>
  <si>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</si>
  <si>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</si>
  <si>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</si>
  <si>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</si>
  <si>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</si>
  <si>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</si>
  <si>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</si>
  <si>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</si>
  <si>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</si>
  <si>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</si>
  <si>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</si>
  <si>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</si>
  <si>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</si>
  <si>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</si>
  <si>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</si>
  <si>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</si>
  <si>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</si>
  <si>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</si>
  <si>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</si>
  <si>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</si>
  <si>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</si>
  <si>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</si>
  <si>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</si>
  <si>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</si>
  <si>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</si>
  <si>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</si>
  <si>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</si>
  <si>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</si>
  <si>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</si>
  <si>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</si>
  <si>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</si>
  <si>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</si>
  <si>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</si>
  <si>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</si>
  <si>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</si>
  <si>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</si>
  <si>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</si>
  <si>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</si>
  <si>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</si>
  <si>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</si>
  <si>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</si>
  <si>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</si>
  <si>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</si>
  <si>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</si>
  <si>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</si>
  <si>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</si>
  <si>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</si>
  <si>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</si>
  <si>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</si>
  <si>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</si>
  <si>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</si>
  <si>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</si>
  <si>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</si>
  <si>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</si>
  <si>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</si>
  <si>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</si>
  <si>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</si>
  <si>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</si>
  <si>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</si>
  <si>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</si>
  <si>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</si>
  <si>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</si>
  <si>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</si>
  <si>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</si>
  <si>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</si>
  <si>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</si>
  <si>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</si>
  <si>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</si>
  <si>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</si>
  <si>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</si>
  <si>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</si>
  <si>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</si>
  <si>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</si>
  <si>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</si>
  <si>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</si>
  <si>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</si>
  <si>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</si>
  <si>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</si>
  <si>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</si>
  <si>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</si>
  <si>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</si>
  <si>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</si>
  <si>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</si>
  <si>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</si>
  <si>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</si>
  <si>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</si>
  <si>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</si>
  <si>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</si>
  <si>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</si>
  <si>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</si>
  <si>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</si>
  <si>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</si>
  <si>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</si>
  <si>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</si>
  <si>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</si>
  <si>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</si>
  <si>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</si>
  <si>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</si>
  <si>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</si>
  <si>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</si>
  <si>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</si>
  <si>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</si>
  <si>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</si>
  <si>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</si>
  <si>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</si>
  <si>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</si>
  <si>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</si>
  <si>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</si>
  <si>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</si>
  <si>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</si>
  <si>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</si>
  <si>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</si>
  <si>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</si>
  <si>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</si>
  <si>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</si>
  <si>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</si>
  <si>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</si>
  <si>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</si>
  <si>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</si>
  <si>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</si>
  <si>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</si>
  <si>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</si>
  <si>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</si>
  <si>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</si>
  <si>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</si>
  <si>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</si>
  <si>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</si>
  <si>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</si>
  <si>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</si>
  <si>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</si>
  <si>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</si>
  <si>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</si>
  <si>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</si>
  <si>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</si>
  <si>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</si>
  <si>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</si>
  <si>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</si>
  <si>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</si>
  <si>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</si>
  <si>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</si>
  <si>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</si>
  <si>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</si>
  <si>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</si>
  <si>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</si>
  <si>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</si>
  <si>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</si>
  <si>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</si>
  <si>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</si>
  <si>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</si>
  <si>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</si>
  <si>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</si>
  <si>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</si>
  <si>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</si>
  <si>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</si>
  <si>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</si>
  <si>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</si>
  <si>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</si>
  <si>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</si>
  <si>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</si>
  <si>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</si>
  <si>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</si>
  <si>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</si>
  <si>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</si>
  <si>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</si>
  <si>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</si>
  <si>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</si>
  <si>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</si>
  <si>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</si>
  <si>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</si>
  <si>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</si>
  <si>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</si>
  <si>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</si>
  <si>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</si>
  <si>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</si>
  <si>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</si>
  <si>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</si>
  <si>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</si>
  <si>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</si>
  <si>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</si>
  <si>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</si>
  <si>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</si>
  <si>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</si>
  <si>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</si>
  <si>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</si>
  <si>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</si>
  <si>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</si>
  <si>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</si>
  <si>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</si>
  <si>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</si>
  <si>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</si>
  <si>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</si>
  <si>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</si>
  <si>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</si>
  <si>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</si>
  <si>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</si>
  <si>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</si>
  <si>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</si>
  <si>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</si>
  <si>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</si>
  <si>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</si>
  <si>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</si>
  <si>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</si>
  <si>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</si>
  <si>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</si>
  <si>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</si>
  <si>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</si>
  <si>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</si>
  <si>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</si>
  <si>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</si>
  <si>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</si>
  <si>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</si>
  <si>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</si>
  <si>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</si>
  <si>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</si>
  <si>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</si>
  <si>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</si>
  <si>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</si>
  <si>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</si>
  <si>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</si>
  <si>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</si>
  <si>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</si>
  <si>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</si>
  <si>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</si>
  <si>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</si>
  <si>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</si>
  <si>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</si>
  <si>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</si>
  <si>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</si>
  <si>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</si>
  <si>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</si>
  <si>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</si>
  <si>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</si>
  <si>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</si>
  <si>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</si>
  <si>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</si>
  <si>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</si>
  <si>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</si>
  <si>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</si>
  <si>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</si>
  <si>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</si>
  <si>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</si>
  <si>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</si>
  <si>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</si>
  <si>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</si>
  <si>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</si>
  <si>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</si>
  <si>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</si>
  <si>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</si>
  <si>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</si>
  <si>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</si>
  <si>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</si>
  <si>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</si>
  <si>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</si>
  <si>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</si>
  <si>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</si>
  <si>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</si>
  <si>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</si>
  <si>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</si>
  <si>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</si>
  <si>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</si>
  <si>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</si>
  <si>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</si>
  <si>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</si>
  <si>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</si>
  <si>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</si>
  <si>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</si>
  <si>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</si>
  <si>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</si>
  <si>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</si>
  <si>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</si>
  <si>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</si>
  <si>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</si>
  <si>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</si>
  <si>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</si>
  <si>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</si>
  <si>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</si>
  <si>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</si>
  <si>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</si>
  <si>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</si>
  <si>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</si>
  <si>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</si>
  <si>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</si>
  <si>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</si>
  <si>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</si>
  <si>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</si>
  <si>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</si>
  <si>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</si>
  <si>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</si>
  <si>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</si>
  <si>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</si>
  <si>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</si>
  <si>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</si>
  <si>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</si>
  <si>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</si>
  <si>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</si>
  <si>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</si>
  <si>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</si>
  <si>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</si>
  <si>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</si>
  <si>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</si>
  <si>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</si>
  <si>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</si>
  <si>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</si>
  <si>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</si>
  <si>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</si>
  <si>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</si>
  <si>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</si>
  <si>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</si>
  <si>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</si>
  <si>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</si>
  <si>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</si>
  <si>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</si>
  <si>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</si>
  <si>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</si>
  <si>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</si>
  <si>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</si>
  <si>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</si>
  <si>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</si>
  <si>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</si>
  <si>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</si>
  <si>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</si>
  <si>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</si>
  <si>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</si>
  <si>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</si>
  <si>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</si>
  <si>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</si>
  <si>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</si>
  <si>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</si>
  <si>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</si>
  <si>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</si>
  <si>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</si>
  <si>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</si>
  <si>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</si>
  <si>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</si>
  <si>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</si>
  <si>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</si>
  <si>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</si>
  <si>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</si>
  <si>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</si>
  <si>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</si>
  <si>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</si>
  <si>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</si>
  <si>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</si>
  <si>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</si>
  <si>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</si>
  <si>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</si>
  <si>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</si>
  <si>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</si>
  <si>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</si>
  <si>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</si>
  <si>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</si>
  <si>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</si>
  <si>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</si>
  <si>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</si>
  <si>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</si>
  <si>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</si>
  <si>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</si>
  <si>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</si>
  <si>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</si>
  <si>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</si>
  <si>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</si>
  <si>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</si>
  <si>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</si>
  <si>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</si>
  <si>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</si>
  <si>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</si>
  <si>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</si>
  <si>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</si>
  <si>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</si>
  <si>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</si>
  <si>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</si>
  <si>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</si>
  <si>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</si>
  <si>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</si>
  <si>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</si>
  <si>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</si>
  <si>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</si>
  <si>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</si>
  <si>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</si>
  <si>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</si>
  <si>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</si>
  <si>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</si>
  <si>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</si>
  <si>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</si>
  <si>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</si>
  <si>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</si>
  <si>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</si>
  <si>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</si>
  <si>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</si>
  <si>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</si>
  <si>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</si>
  <si>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</si>
  <si>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</si>
  <si>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</si>
  <si>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</si>
  <si>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</si>
  <si>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</si>
  <si>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</si>
  <si>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</si>
  <si>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</si>
  <si>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</si>
  <si>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</si>
  <si>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</si>
  <si>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</si>
  <si>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</si>
  <si>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</si>
  <si>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</si>
  <si>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</si>
  <si>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</si>
  <si>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</si>
  <si>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</si>
  <si>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</si>
  <si>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</si>
  <si>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</si>
  <si>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</si>
  <si>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</si>
  <si>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</si>
  <si>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</si>
  <si>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</si>
  <si>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</si>
  <si>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</si>
  <si>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</si>
  <si>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</si>
  <si>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</si>
  <si>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</si>
  <si>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</si>
  <si>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</si>
  <si>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</si>
  <si>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</si>
  <si>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</si>
  <si>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</si>
  <si>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</si>
  <si>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</si>
  <si>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</si>
  <si>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</si>
  <si>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</si>
  <si>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</si>
  <si>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</si>
  <si>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</si>
  <si>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</si>
  <si>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</si>
  <si>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</si>
  <si>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</si>
  <si>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</si>
  <si>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</si>
  <si>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</si>
  <si>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</si>
  <si>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</si>
  <si>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</si>
  <si>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</si>
  <si>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</si>
  <si>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</si>
  <si>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</si>
  <si>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</si>
  <si>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</si>
  <si>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</si>
  <si>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</si>
  <si>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</si>
  <si>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</si>
  <si>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</si>
  <si>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</si>
  <si>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</si>
  <si>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</si>
  <si>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</si>
  <si>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</si>
  <si>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</si>
  <si>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</si>
  <si>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</si>
  <si>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</si>
  <si>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</si>
  <si>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</si>
  <si>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</si>
  <si>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</si>
  <si>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</si>
  <si>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</si>
  <si>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</si>
  <si>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</si>
  <si>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</si>
  <si>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</si>
  <si>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</si>
  <si>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</si>
  <si>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</si>
  <si>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</si>
  <si>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</si>
  <si>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</si>
  <si>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</si>
  <si>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</si>
  <si>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</si>
  <si>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</si>
  <si>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</si>
  <si>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</si>
  <si>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</si>
  <si>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</si>
  <si>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</si>
  <si>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</si>
  <si>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</si>
  <si>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</si>
  <si>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</si>
  <si>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</si>
  <si>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</si>
  <si>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</si>
  <si>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</si>
  <si>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</si>
  <si>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</si>
  <si>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</si>
  <si>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</si>
  <si>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</si>
  <si>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</si>
  <si>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</si>
  <si>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</si>
  <si>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</si>
  <si>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</si>
  <si>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</si>
  <si>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</si>
  <si>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</si>
  <si>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</si>
  <si>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</si>
  <si>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</si>
  <si>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</si>
  <si>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</si>
  <si>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</si>
  <si>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</si>
  <si>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</si>
  <si>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</si>
  <si>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</si>
  <si>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</si>
  <si>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</si>
  <si>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</si>
  <si>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</si>
  <si>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</si>
  <si>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</si>
  <si>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</si>
  <si>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</si>
  <si>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</si>
  <si>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</si>
  <si>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</si>
  <si>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</si>
  <si>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</si>
  <si>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</si>
  <si>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</si>
  <si>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</si>
  <si>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</si>
  <si>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</si>
  <si>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</si>
  <si>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</si>
  <si>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</si>
  <si>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</si>
  <si>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</si>
  <si>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</si>
  <si>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</si>
  <si>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</si>
  <si>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</si>
  <si>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</si>
  <si>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</si>
  <si>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</si>
  <si>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</si>
  <si>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</si>
  <si>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</si>
  <si>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</si>
  <si>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</si>
  <si>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</si>
  <si>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</si>
  <si>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</si>
  <si>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</si>
  <si>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</si>
  <si>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</si>
  <si>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</si>
  <si>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</si>
  <si>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</si>
  <si>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</si>
  <si>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</si>
  <si>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</si>
  <si>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</si>
  <si>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</si>
  <si>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</si>
  <si>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</si>
  <si>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</si>
  <si>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</si>
  <si>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</si>
  <si>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</si>
  <si>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</si>
  <si>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</si>
  <si>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</si>
  <si>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</si>
  <si>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</si>
  <si>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</si>
  <si>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</si>
  <si>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</si>
  <si>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</si>
  <si>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</si>
  <si>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</si>
  <si>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</si>
  <si>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</si>
  <si>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</si>
  <si>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</si>
  <si>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</si>
  <si>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</si>
  <si>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</si>
  <si>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</si>
  <si>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</si>
  <si>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</si>
  <si>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</si>
  <si>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</si>
  <si>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</si>
  <si>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</si>
  <si>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</si>
  <si>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</si>
  <si>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</si>
  <si>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</si>
  <si>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</si>
  <si>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</si>
  <si>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</si>
  <si>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</si>
  <si>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</si>
  <si>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</si>
  <si>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</si>
  <si>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</si>
  <si>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</si>
  <si>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</si>
  <si>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</si>
  <si>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</si>
  <si>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</si>
  <si>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</si>
  <si>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</si>
  <si>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</si>
  <si>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</si>
  <si>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</si>
  <si>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</si>
  <si>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</si>
  <si>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</si>
  <si>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</si>
  <si>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</si>
  <si>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</si>
  <si>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</si>
  <si>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</si>
  <si>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</si>
  <si>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</si>
  <si>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</si>
  <si>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</si>
  <si>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</si>
  <si>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</si>
  <si>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</si>
  <si>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</si>
  <si>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</si>
  <si>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</si>
  <si>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</si>
  <si>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</si>
  <si>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</si>
  <si>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</si>
  <si>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</si>
  <si>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</si>
  <si>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</si>
  <si>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</si>
  <si>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</si>
  <si>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</si>
  <si>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</si>
  <si>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</si>
  <si>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</si>
  <si>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</si>
  <si>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</si>
  <si>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</si>
  <si>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</si>
  <si>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</si>
  <si>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</si>
  <si>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</si>
  <si>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</si>
  <si>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</si>
  <si>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</si>
  <si>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</si>
  <si>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</si>
  <si>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</si>
  <si>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</si>
  <si>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</si>
  <si>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</si>
  <si>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</si>
  <si>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</si>
  <si>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</si>
  <si>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</si>
  <si>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</si>
  <si>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</si>
  <si>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</si>
  <si>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</si>
  <si>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</si>
  <si>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</si>
  <si>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</si>
  <si>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</si>
  <si>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</si>
  <si>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</si>
  <si>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</si>
  <si>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</si>
  <si>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</si>
  <si>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</si>
  <si>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</si>
  <si>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</si>
  <si>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</si>
  <si>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</si>
  <si>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</si>
  <si>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</si>
  <si>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</si>
  <si>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</si>
  <si>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</si>
  <si>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</si>
  <si>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</si>
  <si>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</si>
  <si>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</si>
  <si>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</si>
  <si>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</si>
  <si>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</si>
  <si>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</si>
  <si>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</si>
  <si>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</si>
  <si>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</si>
  <si>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</si>
  <si>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</si>
  <si>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</si>
  <si>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</si>
  <si>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</si>
  <si>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</si>
  <si>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</si>
  <si>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</si>
  <si>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</si>
  <si>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</si>
  <si>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</si>
  <si>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</si>
  <si>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</si>
  <si>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</si>
  <si>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</si>
  <si>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</si>
  <si>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</si>
  <si>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</si>
  <si>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</si>
  <si>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</si>
  <si>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</si>
  <si>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</si>
  <si>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</si>
  <si>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</si>
  <si>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</si>
  <si>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</si>
  <si>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</si>
  <si>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</si>
  <si>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</si>
  <si>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</si>
  <si>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</si>
  <si>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</si>
  <si>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</si>
  <si>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</si>
  <si>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</si>
  <si>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</si>
  <si>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</si>
  <si>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</si>
  <si>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</si>
  <si>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</si>
  <si>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</si>
  <si>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</si>
  <si>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no pcm</t>
  </si>
  <si>
    <t xml:space="preserve">NA </t>
  </si>
  <si>
    <t>team at site TS ,Unauthorized entrance for site as some one try to vandaliz power cable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</si>
  <si>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</si>
  <si>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</si>
  <si>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</si>
  <si>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</si>
  <si>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</si>
  <si>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</si>
  <si>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</si>
  <si>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</si>
  <si>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</si>
  <si>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</si>
  <si>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</si>
  <si>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</si>
  <si>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</si>
  <si>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</si>
  <si>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</si>
  <si>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</si>
  <si>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</si>
  <si>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</si>
  <si>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</si>
  <si>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</si>
  <si>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</si>
  <si>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</si>
  <si>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</si>
  <si>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</si>
  <si>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</si>
  <si>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</si>
  <si>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</si>
  <si>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</si>
  <si>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</si>
  <si>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</si>
  <si>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</si>
  <si>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</si>
  <si>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</si>
  <si>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</si>
  <si>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</si>
  <si>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</si>
  <si>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</si>
  <si>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</si>
  <si>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</si>
  <si>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</si>
  <si>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</si>
  <si>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</si>
  <si>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</si>
  <si>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</si>
  <si>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</si>
  <si>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</si>
  <si>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</si>
  <si>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</si>
  <si>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</si>
  <si>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</si>
  <si>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</si>
  <si>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</si>
  <si>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</si>
  <si>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</si>
  <si>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</si>
  <si>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</si>
  <si>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</si>
  <si>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</si>
  <si>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</si>
  <si>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</si>
  <si>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</si>
  <si>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</si>
  <si>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</si>
  <si>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</si>
  <si>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</si>
  <si>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</si>
  <si>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</si>
  <si>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</si>
  <si>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</si>
  <si>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</si>
  <si>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</si>
  <si>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</si>
  <si>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</si>
  <si>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</si>
  <si>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</si>
  <si>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</si>
  <si>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</si>
  <si>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</si>
  <si>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</si>
  <si>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</si>
  <si>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</si>
  <si>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</si>
  <si>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</si>
  <si>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</si>
  <si>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</si>
  <si>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</si>
  <si>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PCM-20251029-00002983</t>
  </si>
  <si>
    <t>2025-10-29 23:22:09 +03:00</t>
  </si>
  <si>
    <t>90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</si>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</sst>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1" totalsRowShown="0" headerRowDxfId="48" dataDxfId="47" headerRowBorderDxfId="45" tableBorderDxfId="46" totalsRowBorderDxfId="44">
  <autoFilter ref="A1:L16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4" totalsRowShown="0" headerRowDxfId="15" dataDxfId="14" headerRowBorderDxfId="12" tableBorderDxfId="13">
  <autoFilter ref="A1:L6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D4" sqref="D4"/>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297.03601921295922</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0.41708379629562842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3</v>
      </c>
      <c r="D4" s="134" t="s">
        <v>19799</v>
      </c>
      <c r="E4" s="135"/>
      <c r="F4" s="136" t="s">
        <v>39026</v>
      </c>
      <c r="G4" s="137" t="str">
        <f ca="1">IFERROR(NOW()-F4,"")</f>
        <v/>
      </c>
      <c r="H4" s="136">
        <v>45959.860381944447</v>
      </c>
      <c r="I4" s="134" t="str">
        <f>IFERROR(VLOOKUP(D4,DB!A:F,6,0),"")</f>
        <v>SCECO</v>
      </c>
      <c r="J4" s="134" t="str">
        <f>IFERROR(VLOOKUP(D4,DB!A:G,7,0),"")</f>
        <v>Vandalized</v>
      </c>
      <c r="K4" s="138" t="s">
        <v>39027</v>
      </c>
      <c r="L4" s="139" t="str">
        <f>IFERROR(VLOOKUP(D4,DB!A:I,9,0),"")</f>
        <v>Latis</v>
      </c>
    </row>
    <row r="5" spans="1:15" ht="15" customHeight="1">
      <c r="A5" s="133"/>
      <c r="B5" s="134" t="str">
        <f>IFERROR(VLOOKUP(D5,DB!A:K,11,0),"")</f>
        <v/>
      </c>
      <c r="C5" s="134"/>
      <c r="D5" s="134"/>
      <c r="E5" s="135"/>
      <c r="F5" s="136"/>
      <c r="G5" s="137">
        <f ca="1">IFERROR(NOW()-F5,"")</f>
        <v>45959.984444907408</v>
      </c>
      <c r="H5" s="136"/>
      <c r="I5" s="134" t="str">
        <f>IFERROR(VLOOKUP(D5,DB!A:F,6,0),"")</f>
        <v/>
      </c>
      <c r="J5" s="134" t="str">
        <f>IFERROR(VLOOKUP(D5,DB!A:G,7,0),"")</f>
        <v/>
      </c>
      <c r="K5" s="138"/>
      <c r="L5" s="139" t="str">
        <f>IFERROR(VLOOKUP(D5,DB!A:I,9,0),"")</f>
        <v/>
      </c>
    </row>
    <row r="6" spans="1:15" ht="15" customHeight="1">
      <c r="A6" s="133"/>
      <c r="B6" s="134" t="str">
        <f>IFERROR(VLOOKUP(D6,DB!A:K,11,0),"")</f>
        <v/>
      </c>
      <c r="C6" s="134"/>
      <c r="D6" s="171"/>
      <c r="E6" s="135"/>
      <c r="F6" s="136"/>
      <c r="G6" s="137">
        <f ca="1">IFERROR(NOW()-F6,"")</f>
        <v>45959.984444907408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45959.984444907408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45959.984444907408</v>
      </c>
      <c r="H8" s="136"/>
      <c r="I8" s="134" t="str">
        <f>IFERROR(VLOOKUP(D8,DB!A:F,6,0),"")</f>
        <v/>
      </c>
      <c r="J8" s="134" t="str">
        <f>IFERROR(VLOOKUP(D8,DB!A:G,7,0),"")</f>
        <v/>
      </c>
      <c r="K8" s="138"/>
      <c r="L8" s="139" t="str">
        <f>IFERROR(VLOOKUP(D8,DB!A:I,9,0),"")</f>
        <v/>
      </c>
    </row>
    <row r="9" spans="1:15" ht="15" customHeight="1">
      <c r="A9" s="133"/>
      <c r="B9" s="134" t="str">
        <f>IFERROR(VLOOKUP(D9,DB!A:K,11,0),"")</f>
        <v/>
      </c>
      <c r="C9" s="134"/>
      <c r="D9" s="171"/>
      <c r="E9" s="135"/>
      <c r="F9" s="136"/>
      <c r="G9" s="137">
        <f ca="1">IFERROR(NOW()-F9,"")</f>
        <v>45959.984444907408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45959.984444907408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45959.984444907408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45959.984444907408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45959.984444907408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45959.984444907408</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45959.984444907408</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45959.984444907408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45959.984444907408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45959.984444907408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45959.984444907408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45959.984444907408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45959.984444907408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45959.984444907408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45959.984444907408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45959.984444907408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45959.984444907408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45959.984444907408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45959.984444907408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45959.984444907408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45959.984444907408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45959.984444907408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45959.984444907408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45959.984444907408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45959.984444907408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45959.984444907408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45959.984444907408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45959.984444907408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45959.984444907408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45959.984444907408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45959.984444907408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45959.984444907408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45959.984444907408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45959.984444907408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45959.984444907408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45959.984444907408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45959.984444907408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45959.984444907408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45959.984444907408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45959.984444907408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45959.984444907408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45959.984444907408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45959.984444907408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45959.984444907408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45959.984444907408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45959.984444907408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45959.984444907408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45959.984444907408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45959.984444907408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45959.984444907408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45959.984444907408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45959.984444907408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45959.984444907408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45959.984444907408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45959.984444907408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45959.984444907408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45959.984444907408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45959.984444907408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45959.984444907408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45959.984444907408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45959.984444907408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45959.984444907408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45959.984444907408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45959.984444907408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45959.984444907408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45959.984444907408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45959.984444907408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45959.984444907408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45959.984444907408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45959.984444907408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45959.984444907408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45959.984444907408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45959.984444907408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45959.984444907408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45959.984444907408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45959.984444907408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45959.984444907408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45959.984444907408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45959.984444907408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45959.984444907408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45959.984444907408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45959.984444907408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45959.984444907408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45959.984444907408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45959.984444907408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45959.984444907408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45959.984444907408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45959.984444907408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45959.984444907408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45959.984444907408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45959.984444907408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45959.984444907408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45959.984444907408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45959.984444907408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45959.984444907408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45959.984444907408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45959.984444907408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45959.984444907408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45959.984444907408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45959.984444907408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45959.984444907408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45959.984444907408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45959.984444907408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45959.984444907408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45959.984444907408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45959.984444907408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45959.984444907408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45959.984444907408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45959.984444907408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45959.984444907408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45959.984444907408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45959.984444907408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45959.984444907408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45959.984444907408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45959.984444907408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45959.984444907408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45959.984444907408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45959.984444907408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45959.984444907408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45959.984444907408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45959.984444907408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45959.984444907408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45959.984444907408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45959.984444907408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45959.984444907408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45959.984444907408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45959.984444907408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45959.984444907408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45959.984444907408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45959.984444907408</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45959.984444907408</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45959.984444907408</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45959.984444907408</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45959.984444907408</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45959.984444907408</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45959.984444907408</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45959.984444907408</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45959.984444907408</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45959.984444907408</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739E2FE4-14F0-4CB2-A6AC-620B2CD7D133}"/>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134.98460717592388</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1.242361574077222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45959.984444907408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45959.984444907408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45959.984444907408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45959.984444907408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45959.984444907408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45959.984444907408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45959.984444907408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45959.984444907408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45959.984444907408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45959.984444907408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45959.984444907408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45959.984444907408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45959.984444907408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45959.984444907408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45959.984444907408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45959.984444907408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45959.984444907408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45959.984444907408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45959.984444907408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45959.984444907408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45959.984444907408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45959.984444907408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45959.984444907408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45959.984444907408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45959.984444907408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45959.984444907408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45959.984444907408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45959.984444907408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45959.984444907408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45959.984444907408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45959.984444907408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45959.984444907408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45959.984444907408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45959.984444907408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45959.984444907408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45959.984444907408</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45959.984444907408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45959.984444907408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45959.984444907408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45959.984444907408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45959.984444907408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45959.984444907408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45959.984444907408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45959.984444907408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45959.984444907408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45959.984444907408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45959.984444907408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45959.984444907408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45959.984444907408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45959.984444907408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45959.984444907408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45959.984444907408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45959.984444907408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45959.984444907408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45959.984444907408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45959.984444907408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45959.984444907408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45959.984444907408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45959.984444907408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45959.984444907408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45959.984444907408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45959.984444907408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45959.984444907408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45959.984444907408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45959.984444907408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45959.984444907408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45959.984444907408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45959.984444907408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45959.984444907408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45959.984444907408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45959.984444907408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45959.984444907408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45959.984444907408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45959.984444907408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45959.984444907408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45959.984444907408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45959.984444907408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45959.984444907408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45959.984444907408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45959.984444907408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45959.984444907408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45959.984444907408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45959.984444907408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45959.984444907408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45959.984444907408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45959.984444907408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45959.984444907408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45959.984444907408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45959.984444907408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45959.984444907408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45959.984444907408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45959.984444907408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45959.984444907408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45959.984444907408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45959.984444907408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45959.984444907408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45959.984444907408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45959.984444907408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45959.984444907408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45959.984444907408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45959.984444907408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45959.984444907408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45959.984444907408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45959.984444907408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45959.984444907408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45959.984444907408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45959.984444907408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45959.984444907408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45959.984444907408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45959.984444907408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45959.984444907408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45959.984444907408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45959.984444907408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45959.984444907408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45959.984444907408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45959.984444907408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45959.984444907408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45959.984444907408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45959.984444907408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45959.984444907408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45959.984444907408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45959.984444907408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45959.984444907408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45959.984444907408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45959.984444907408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45959.984444907408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45959.984444907408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45959.984444907408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45959.984444907408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45959.984444907408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45959.984444907408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45959.984444907408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45959.984444907408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45959.984444907408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45959.984444907408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45959.984444907408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45959.984444907408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45959.984444907408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45959.984444907408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45959.984444907408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45959.984444907408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45959.984444907408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45959.984444907408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45959.984444907408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45959.984444907408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45959.984444907408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45959.984444907408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45959.984444907408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45959.984444907408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45959.984444907408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45959.984444907408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45959.984444907408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45959.984444907408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45959.984444907408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45959.984444907408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45959.984444907408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45959.984444907408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45959.984444907408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45959.984444907408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45959.984444907408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45959.984444907408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45959.984444907408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45959.984444907408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45959.984444907408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45959.984444907408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45959.984444907408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45959.984444907408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45959.984444907408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45959.984444907408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45959.984444907408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45959.984444907408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45959.984444907408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45959.984444907408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45959.984444907408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45959.984444907408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45959.984444907408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45959.984444907408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45959.984444907408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45959.984444907408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45959.984444907408</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45959.984445138885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45959.984445138885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45959.984445138885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45959.984445138885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45959.984445138885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45959.984445138885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45959.984445138885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45959.984445138885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45959.984445138885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45959.984445138885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45959.984445138885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45959.984445138885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45959.984445138885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45959.984445138885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45959.984445138885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45959.984445138885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45959.984445138885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45959.984445138885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45959.984445138885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45959.984445138885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45959.984445138885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45959.984445138885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45959.984445138885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45959.984445138885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45959.984445138885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45959.984445138885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45959.984445138885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45959.984445138885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45959.984445138885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45959.984445138885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45959.984445138885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45959.984445138885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45959.984445138885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45959.984445138885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45959.984445138885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45959.984445138885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45959.984445138885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45959.984445138885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45959.984445138885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45959.984445138885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45959.984445138885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45959.984445138885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45959.984445138885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45959.984445138885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45959.984445138885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45959.984445138885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45959.984445138885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45959.984445138885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45959.984445138885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45959.984445138885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45959.984445138885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45959.984445138885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45959.984445138885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45959.984445138885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45959.984445138885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45959.984445138885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45959.984445138885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45959.984445138885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45959.984445138885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45959.984445138885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45959.984445138885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45959.984445138885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45959.984445138885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45959.984445138885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45959.984445138885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45959.984445138885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45959.984445138885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45959.984445138885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45959.984445138885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45959.984445138885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45959.984445138885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45959.984445138885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45959.984445138885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45959.984445138885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45959.984445138885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45959.984445138885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45959.984445138885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45959.984445138885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45959.984445138885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45959.984445138885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45959.984445138885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45959.984445138885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45959.984445138885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45959.984445138885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45959.984445138885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45959.984445138885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45959.984445138885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45959.984445138885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45959.984445138885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45959.984445138885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45959.984445138885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45959.984445138885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45959.984445138885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45959.984445138885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45959.984445138885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45959.984445138885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45959.984445138885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45959.984445138885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45959.984445138885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45959.984445138885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45959.984445138885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45959.984445138885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45959.984445138885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45959.984445138885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45959.984445138885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45959.984445138885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45959.984445138885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45959.984445138885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45959.984445138885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45959.984445138885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45959.984445138885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45959.984445138885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45959.984445138885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45959.984445138885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45959.984445138885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45959.984445138885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45959.984445138885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45959.984445138885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45959.984445138885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45959.984445138885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45959.984445138885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45959.984445138885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45959.984445138885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45959.984445138885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45959.984445138885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45959.984445138885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45959.984445138885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45959.984445138885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45959.984445138885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45959.984445138885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45959.984445138885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45959.984445138885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45959.984445138885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45959.984445138885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45959.984445138885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45959.984445138885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45959.984445138885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45959.984445138885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45959.984445138885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45959.984445138885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45959.984445138885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45959.984445138885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45959.984445138885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45959.984445138885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45959.984445138885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45959.984445138885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45959.984445138885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45959.984445138885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45959.984445138885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45959.984445138885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45959.984445138885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45959.984445138885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45959.984445138885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45959.984445138885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45959.984445138885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45959.984445138885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45959.984445138885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45959.984445138885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45959.984445138885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45959.984445138885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45959.984445138885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45959.984445138885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45959.984445138885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45959.984445138885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45959.984445138885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45959.984445138885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45959.984445138885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45959.984445138885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45959.984445138885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45959.984445138885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45959.984445138885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45959.984445138885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45959.984445138885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45959.984445138885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45959.984445138885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45959.984445138885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45959.984445138885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45959.984445138885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45959.984445138885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45959.984445138885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45959.984445138885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45959.984445138885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45959.984445138885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45959.984445138885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45959.984445138885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45959.984445138885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45959.984445138885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45959.984445138885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45959.984445138885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45959.984445138885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45959.984445138885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45959.984445138885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45959.984445138885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45959.984445138885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45959.984445138885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45959.984445138885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45959.984445138885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45959.984445138885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45959.984445138885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45959.984445138885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45959.984445138885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45959.984445138885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45959.984445138885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45959.984445138885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45959.984445138885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45959.984445138885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45959.984445138885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45959.984445138885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45959.984445138885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45959.984445138885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45959.984445138885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45959.984445138885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45959.984445138885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45959.984445138885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45959.984445138885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45959.984445138885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45959.984445138885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45959.984445138885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45959.984445138885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45959.984445138885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45959.984445138885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45959.984445138885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45959.984445138885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45959.984445138885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45959.984445138885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45959.984445138885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45959.984445138885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45959.984445138885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45959.984445138885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45959.984445138885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45959.984445138885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45959.984445138885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45959.984445138885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45959.984445138885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45959.984445138885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45959.984445138885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45959.984445138885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45959.984445138885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45959.984445138885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45959.984445138885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45959.984445138885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45959.984445138885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45959.984445138885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45959.984445138885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45959.984445138885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45959.984445138885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45959.984445138885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45959.984445138885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45959.984445138885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45959.984445138885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45959.984445138885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45959.984445138885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45959.984445138885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45959.984445138885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45959.984445138885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45959.984445138885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45959.984445138885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45959.984445138885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45959.984445138885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45959.984445138885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45959.984445138885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45959.984445138885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45959.984445138885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45959.984445138885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45959.984445138885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45959.984445138885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45959.984445138885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45959.984445138885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45959.984445138885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45959.984445138885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45959.984445138885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45959.984445138885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45959.984445138885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45959.984445138885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45959.984445138885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45959.984445138885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45959.984445138885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45959.984445138885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45959.984445138885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45959.984445138885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45959.984445138885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45959.984445138885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45959.984445138885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45959.984445138885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45959.984445138885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45959.984445138885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45959.984445138885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45959.984445138885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45959.984445138885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45959.984445138885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45959.984445138885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45959.984445138885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45959.984445138885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45959.984445138885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45959.984445138885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45959.984445138885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45959.984445138885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45959.984445138885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45959.984445138885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45959.984445138885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45959.984445138885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45959.984445138885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45959.984445138885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45959.984445138885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45959.984445138885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45959.984445138885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45959.984445138885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45959.984445138885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45959.984445138885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45959.984445138885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45959.984445138885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45959.984445138885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45959.984445138885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45959.984445138885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45959.984445138885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45959.984445138885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45959.984445138885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45959.984445138885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45959.984445138885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45959.984445138885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45959.984445138885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45959.984445138885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45959.984445138885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45959.984445138885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45959.984445138885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45959.984445138885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45959.984445138885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45959.984445138885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45959.984445138885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45959.984445138885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45959.984445138885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45959.984445138885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45959.984445138885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45959.984445138885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45959.984445138885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45959.984445138885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45959.984445138885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45959.984445138885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45959.984445138885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45959.984445138885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45959.984445138885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45959.984445138885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45959.984445138885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45959.984445138885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45959.984445138885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45959.984445138885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45959.984445138885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45959.984445138885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45959.984445138885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45959.984445138885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45959.984445138885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45959.984445138885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45959.984445138885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45959.984445138885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45959.984445138885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45959.984445138885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45959.984445138885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45959.984445138885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45959.984445138885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45959.984445138885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45959.984445138885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45959.984445138885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45959.984445138885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45959.984445138885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45959.984445138885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45959.984445138885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45959.984445138885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45959.984445138885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45959.984445138885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45959.984445138885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45959.984445138885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45959.984445138885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45959.984445138885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45959.984445138885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45959.984445138885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45959.984445138885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45959.984445138885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45959.984445138885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45959.984445138885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45959.984445138885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45959.984445138885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45959.984445138885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45959.984445138885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45959.984445138885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45959.984445138885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45959.984445138885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45959.984445138885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45959.984445138885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45959.984445138885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45959.984445138885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45959.984445138885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45959.984445138885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45959.984445138885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45959.984445138885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45959.984445138885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45959.984445138885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45959.984445138885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45959.984445138885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45959.984445138885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45959.984445138885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45959.984445138885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45959.984445138885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45959.984445138885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45959.984445138885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45959.984445138885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45959.984445138885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45959.984445138885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45959.984445138885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45959.984445138885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45959.984445138885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45959.984445138885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45959.984445138885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45959.984445138885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45959.984445138885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45959.984445138885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45959.984445138885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45959.984445138885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45959.984445138885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45959.984445138885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45959.984445138885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45959.984445138885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45959.984445138885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45959.984445138885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45959.984445138885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45959.984445138885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45959.984445138885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45959.984445138885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45959.984445138885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45959.984445138885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45959.984445138885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45959.984445138885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45959.984445138885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45959.984445138885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45959.984445138885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45959.984445138885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45959.984445138885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45959.984445138885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45959.984445138885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45959.984445138885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45959.984445138885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45959.984445138885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45959.984445138885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45959.984445138885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45959.984445138885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45959.984445138885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45959.984445138885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45959.984445138885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45959.984445138885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45959.984445138885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45959.984445138885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45959.984445138885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45959.984445138885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45959.984445138885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45959.984445138885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45959.984445138885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45959.984445138885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45959.984445138885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45959.984445138885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45959.984445138885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45959.984445138885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45959.984445138885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45959.984445138885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45959.984445138885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45959.984445138885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45959.984445138885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45959.984445138885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45959.984445138885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45959.984445138885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45959.984445138885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45959.984445138885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45959.984445138885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45959.984445138885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45959.984445138885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45959.984445138885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45959.984445138885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45959.984445138885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45959.984445138885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45959.984445138885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45959.984445138885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45959.984445138885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45959.984445138885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45959.984445138885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45959.984445138885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45959.984445138885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45959.984445138885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45959.984445138885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45959.984445138885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45959.984445138885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45959.984445138885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45959.984445138885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45959.984445138885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45959.984445138885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45959.984445138885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45959.984445138885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45959.984445138885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45959.984445138885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45959.984445138885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45959.984445138885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45959.984445138885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45959.984445138885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45959.984445138885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45959.984445138885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45959.984445138885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45959.984445138885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45959.984445138885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45959.984445138885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45959.984445138885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45959.984445138885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45959.984445138885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45959.984445138885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45959.984445138885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45959.984445138885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45959.984445138885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45959.984445138885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45959.984445138885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45959.984445138885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45959.984445138885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45959.984445138885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45959.984445138885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45959.984445138885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45959.984445138885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45959.984445138885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45959.984445138885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45959.984445138885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45959.984445138885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45959.984445138885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45959.984445138885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45959.984445138885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45959.984445138885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45959.984445138885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45959.984445138885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45959.984445138885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45959.984445138885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45959.984445138885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45959.984445138885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45959.984445138885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45959.984445138885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45959.984445138885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45959.984445138885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45959.984445138885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45959.984445138885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45959.984445138885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45959.984445138885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45959.984445138885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45959.984445138885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45959.984445138885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45959.984445138885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45959.984445138885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45959.984445138885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45959.984445138885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45959.984445138885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45959.984445138885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45959.984445138885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45959.984445138885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45959.984445138885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45959.984445138885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45959.984445138885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45959.984445138885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45959.984445138885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45959.984445138885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45959.984445138885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45959.984445138885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45959.984445138885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45959.984445138885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45959.984445138885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45959.984445138885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45959.984445138885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45959.984445138885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45959.984445138885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45959.984445138885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45959.984445138885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45959.984445138885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45959.984445138885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45959.984445138885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45959.984445138885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45959.984445138885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45959.984445138885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45959.984445138885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45959.984445138885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45959.984445138885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45959.984445138885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45959.984445138885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45959.984445138885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45959.984445138885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45959.984445138885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45959.984445138885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45959.984445138885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45959.984445138885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45959.984445138885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45959.984445138885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45959.984445138885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45959.984445138885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45959.984445138885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45959.984445138885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45959.984445138885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45959.984445138885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45959.984445138885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45959.984445138885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45959.984445138885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45959.984445138885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45959.984445138885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45959.984445138885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45959.984445138885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45959.984445138885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45959.984445138885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45959.984445138885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45959.984445138885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45959.984445138885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45959.984445138885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45959.984445138885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45959.984445138885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45959.984445138885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45959.984445138885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45959.984445138885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45959.984445138885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45959.984445138885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45959.984445138885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45959.984445138885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45959.984445138885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45959.984445138885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45959.984445138885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45959.984445138885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45959.984445138885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45959.984445138885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45959.984445138885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45959.984445138885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45959.984445138885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45959.984445138885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45959.984445138885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45959.984445138885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45959.984445138885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45959.984445138885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45959.984445138885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45959.984445138885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45959.984445138885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45959.984445138885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45959.984445138885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45959.984445138885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45959.984445138885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45959.984445138885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45959.984445138885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45959.984445138885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45959.984445138885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45959.984445138885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45959.984445138885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45959.984445138885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45959.984445138885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45959.984445138885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45959.984445138885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45959.984445138885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45959.984445138885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45959.984445138885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45959.984445138885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45959.984445138885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45959.984445138885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45959.984445138885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45959.984445138885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45959.984445138885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45959.984445138885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45959.984445138885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45959.984445138885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45959.984445138885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45959.984445138885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45959.984445138885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45959.984445138885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45959.984445138885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45959.984445138885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45959.984445138885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45959.984445138885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45959.984445138885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45959.984445138885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45959.984445138885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45959.984445138885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45959.984445138885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45959.984445138885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45959.984445138885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45959.984445138885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45959.984445138885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45959.984445138885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45959.984445138885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45959.984445138885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45959.984445138885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45959.984445138885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45959.984445138885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45959.984445138885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45959.984445138885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45959.984445138885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45959.984445138885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45959.984445138885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45959.984445138885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45959.984445138885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45959.984445138885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45959.984445138885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45959.984445138885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45959.984445138885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45959.984445138885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45959.984445138885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45959.984445138885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45959.984445138885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45959.984445138885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45959.984445138885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45959.984445138885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45959.984445138885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45959.984445138885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45959.984445138885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45959.984445138885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45959.984445138885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45959.984445138885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45959.984445138885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45959.984445138885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45959.984445138885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45959.984445138885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45959.984445138885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45959.984445138885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45959.984445138885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45959.984445138885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45959.984445138885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45959.984445138885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45959.984445138885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45959.984445138885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45959.984445138885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45959.984445138885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45959.984445138885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45959.984445138885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45959.984445138885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45959.984445138885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45959.984445138885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45959.984445138885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45959.984445138885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45959.984445138885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45959.984445138885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45959.984445138885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45959.984445138885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45959.984445138885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45959.984445138885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45959.984445138885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45959.984445138885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45959.984445138885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45959.984445138885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45959.984445138885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45959.984445138885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45959.984445138885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45959.984445138885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45959.984445138885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45959.984445138885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45959.984445138885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45959.984445138885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45959.984445138885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45959.984445138885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45959.984445138885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45959.984445138885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45959.984445138885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45959.984445138885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45959.984445138885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45959.984445138885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45959.984445138885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45959.984445138885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45959.984445138885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45959.984445138885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45959.984445138885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45959.984445138885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45959.984445138885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45959.984445138885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45959.984445138885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45959.984445138885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45959.984445138885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45959.984445138885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45959.984445138885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45959.984445138885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45959.984445138885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45959.984445138885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45959.984445138885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45959.984445138885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45959.984445138885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45959.984445138885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45959.984445138885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45959.984445138885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45959.984445138885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45959.984445138885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45959.984445138885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45959.984445138885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45959.984445138885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45959.984445138885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45959.984445138885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45959.984445138885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45959.984445138885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45959.984445138885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45959.984445138885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45959.984445138885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45959.984445138885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45959.984445138885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45959.984445138885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45959.984445138885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45959.984445138885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45959.984445138885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45959.984445138885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45959.984445138885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45959.984445138885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45959.984445138885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45959.984445138885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45959.984445138885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45959.984445138885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45959.984445138885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45959.984445138885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45959.984445138885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45959.984445138885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45959.984445138885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45959.984445138885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45959.984445138885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45959.984445138885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45959.984445138885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45959.984445138885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45959.984445138885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45959.984445138885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45959.984445138885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45959.984445138885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45959.984445138885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45959.984445138885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45959.984445138885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45959.984445138885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45959.984445138885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45959.984445138885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45959.984445138885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45959.984445138885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45959.984445138885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45959.984445138885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45959.984445138885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45959.984445138885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45959.984445138885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45959.984445138885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45959.984445138885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45959.984445138885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45959.984445138885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45959.984445138885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45959.984445138885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45959.984445138885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45959.984445138885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45959.984445138885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45959.984445138885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45959.984445138885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45959.984445138885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45959.984445138885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45959.984445138885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45959.984445138885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45959.984445138885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45959.984445138885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45959.984445138885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45959.984445138885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45959.984445138885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45959.984445138885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45959.984445138885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45959.984445138885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45959.984445138885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45959.984445138885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45959.984445138885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45959.984445138885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45959.984445138885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45959.984445138885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45959.984445138885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45959.984445138885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45959.984445138885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45959.984445138885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45959.984445138885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45959.984445138885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45959.984445138885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45959.984445138885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45959.984445138885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45959.984445138885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45959.984445138885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45959.984445138885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45959.984445138885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45959.984445138885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45959.984445138885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45959.984445138885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45959.984445138885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45959.984445138885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45959.984445138885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45959.984445138885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45959.984445138885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45959.984445138885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45959.984445138885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45959.984445138885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45959.984445138885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45959.984445138885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45959.984445138885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45959.984445138885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45959.984445138885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45959.984445138885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45959.984445138885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45959.984445138885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45959.984445138885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45959.984445138885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45959.984445138885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45959.984445138885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45959.984445138885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45959.984445138885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45959.984445138885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45959.984445138885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45959.984445138885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45959.984445138885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45959.984445138885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45959.984445138885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45959.984445138885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45959.984445138885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45959.984445138885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45959.984445138885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45959.984445138885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45959.984445138885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45959.984445138885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45959.984445138885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45959.984445138885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45959.984445138885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45959.984445138885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45959.984445138885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45959.984445138885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45959.984445138885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45959.984445138885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45959.984445138885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45959.984445138885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45959.984445138885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45959.984445138885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45959.984445138885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45959.984445138885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45959.984445138885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45959.984445138885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45959.984445138885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45959.984445138885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45959.984445138885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45959.984445138885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45959.984445138885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45959.984445138885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45959.984445138885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45959.984445138885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45959.984445138885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45959.984445138885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45959.984445138885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45959.984445138885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45959.984445138885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45959.984445138885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45959.984445138885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45959.984445138885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45959.984445138885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45959.984445138885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45959.984445138885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45959.984445138885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45959.984445138885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45959.984445138885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45959.984445138885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45959.984445138885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45959.984445138885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45959.984445138885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45959.984445138885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45959.984445138885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45959.984445138885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45959.984445138885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45959.984445138885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45959.984445138885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45959.984445138885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45959.984445138885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45959.984445138885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45959.984445138885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45959.984445138885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45959.984445138885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45959.984445138885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45959.984445138885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45959.984445138885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45959.984445138885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45959.984445138885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45959.984445138885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45959.984445138885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45959.984445138885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45959.984445138885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45959.984445138885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45959.984445138885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45959.984445138885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45959.984445138885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45959.984445138885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45959.984445138885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45959.984445138885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45959.984445138885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45959.984445138885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45959.984445138885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45959.984445138885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45959.984445138885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45959.984445138885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45959.984445138885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45959.984445138885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45959.984445138885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45959.984445138885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45959.984445138885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45959.984445138885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45959.984445138885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45959.984445138885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45959.984445138885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45959.984445138885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45959.984445138885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45959.984445138885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45959.984445138885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45959.984445138885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45959.984445138885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45959.984445138885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45959.984445138885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45959.984445138885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45959.984445138885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45959.984445138885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45959.984445138885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45959.984445138885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45959.984445138885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45959.984445138885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45959.984445138885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45959.984445138885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45959.984445138885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45959.984445138885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45959.984445138885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45959.984445138885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45959.984445138885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45959.984445138885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45959.984445138885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45959.984445138885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45959.984445138885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45959.984445138885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45959.984445138885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45959.984445138885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45959.984445138885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45959.984445138885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45959.984445138885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45959.984445138885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45959.984445138885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45959.984445138885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45959.984445138885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45959.984445138885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45959.984445138885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45959.984445138885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45959.984445138885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45959.984445138885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45959.984445138885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45959.984445138885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45959.984445138885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45959.984445138885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45959.984445138885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45959.984445138885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45959.984445138885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45959.984445138885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45959.984445138885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45959.984445138885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45959.984445138885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45959.984445138885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45959.984445138885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45959.984445138885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45959.984445138885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45959.984445138885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45959.984445138885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45959.984445138885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45959.984445138885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45959.984445138885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45959.984445138885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45959.984445138885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45959.984445138885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45959.984445138885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45959.984445138885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45959.984445138885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45959.984445138885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45959.984445138885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45959.984445138885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45959.984445138885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45959.984445138885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45959.984445138885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45959.984445138885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45959.984445138885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45959.984445138885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45959.984445138885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45959.984445138885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45959.984445138885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45959.984445138885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45959.984445138885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45959.984445138885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45959.984445138885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45959.984445138885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45959.984445138885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45959.984445138885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45959.984445138885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45959.984445138885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45959.984445138885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45959.984445138885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45959.984445138885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45959.984445138885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45959.984445138885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45959.984445138885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45959.984445138885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45959.984445138885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45959.984445138885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45959.984445138885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45959.984445138885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45959.984445138885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45959.984445138885</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1"/>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256.50372731481184</v>
      </c>
      <c r="H2" s="99">
        <v>45703.474768518521</v>
      </c>
      <c r="I2" s="99" t="str">
        <f>IFERROR(VLOOKUP(D2,DB!A:F,6,0),"")</f>
        <v>SCECO</v>
      </c>
      <c r="J2" s="99" t="str">
        <f>IFERROR(VLOOKUP(D2,DB!A:G,7,0),"")</f>
        <v>Dead</v>
      </c>
      <c r="K2" s="101" t="s">
        <v>39113</v>
      </c>
      <c r="L2" s="94" t="str">
        <f>IFERROR(VLOOKUP(D2,DB!A:I,9,0),"")</f>
        <v>Latis</v>
      </c>
    </row>
    <row r="3" spans="1:16" ht="15" customHeight="1">
      <c r="A3" s="119" t="s">
        <v>39114</v>
      </c>
      <c r="B3" s="119" t="str">
        <f>IFERROR(VLOOKUP(D3,DB!A:K,11,0),"")</f>
        <v>R4</v>
      </c>
      <c r="C3" s="120">
        <v>1</v>
      </c>
      <c r="D3" s="94" t="s">
        <v>28304</v>
      </c>
      <c r="E3" s="98" t="s">
        <v>39021</v>
      </c>
      <c r="F3" s="123">
        <v>45959.979421296295</v>
      </c>
      <c r="G3" s="124">
        <f ca="1">IFERROR(NOW()-F3,"")</f>
        <v>5.0236111128469929E-3</v>
      </c>
      <c r="H3" s="123" t="s">
        <v>39115</v>
      </c>
      <c r="I3" s="119" t="str">
        <f>IFERROR(VLOOKUP(D3,DB!A:F,6,0),"")</f>
        <v>SCECO</v>
      </c>
      <c r="J3" s="119" t="str">
        <f>IFERROR(VLOOKUP(D3,DB!A:G,7,0),"")</f>
        <v>Dead</v>
      </c>
      <c r="K3" s="125" t="s">
        <v>39116</v>
      </c>
      <c r="L3" s="121" t="str">
        <f>IFERROR(VLOOKUP(D3,DB!A:I,9,0),"")</f>
        <v>Latis</v>
      </c>
    </row>
    <row r="4" spans="1:16" ht="15" customHeight="1">
      <c r="A4" s="119"/>
      <c r="B4" s="119" t="str">
        <f>IFERROR(VLOOKUP(D4,DB!A:K,11,0),"")</f>
        <v/>
      </c>
      <c r="C4" s="120"/>
      <c r="D4" s="121"/>
      <c r="E4" s="98"/>
      <c r="F4" s="123"/>
      <c r="G4" s="124">
        <f ca="1">IFERROR(NOW()-F4,"")</f>
        <v>45959.984444907408</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45959.984444907408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45959.984444907408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45959.984444907408</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45959.984444907408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45959.984444907408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45959.984444907408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45959.984444907408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45959.984444907408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45959.984444907408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45959.984444907408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45959.984444907408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45959.984444907408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45959.984444907408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45959.984444907408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45959.984444907408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45959.984444907408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45959.984444907408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45959.984444907408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45959.984444907408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45959.984444907408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45959.984444907408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45959.984444907408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45959.984444907408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45959.984444907408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45959.984444907408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45959.984444907408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45959.984444907408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45959.984444907408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45959.984444907408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45959.984445138885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45959.984445138885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45959.984445138885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45959.984445138885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45959.984445138885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45959.984445138885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45959.984445138885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45959.984445138885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45959.984445138885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45959.984445138885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45959.984445138885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45959.984445138885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45959.984445138885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45959.984445138885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45959.984445138885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45959.984445138885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45959.984445138885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45959.984445138885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45959.984445138885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45959.984445138885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45959.984445138885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45959.984445138885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45959.984445138885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45959.984445138885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45959.984445138885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45959.984445138885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45959.984445138885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45959.984445138885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45959.984445138885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45959.984445138885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45959.984445138885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45959.984445138885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45959.984445138885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45959.984445138885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45959.984445138885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45959.984445138885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45959.984445138885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45959.984445138885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45959.984445138885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45959.984445138885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45959.984445138885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45959.984445138885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45959.984445138885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45959.984445138885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45959.984445138885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45959.984445138885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45959.984445138885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45959.984445138885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45959.984445138885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45959.984445138885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45959.984445138885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45959.984445138885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45959.984445138885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45959.984445138885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45959.984445138885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45959.984445138885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45959.984445138885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45959.984445138885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45959.984445138885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45959.984445138885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45959.984445138885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45959.984445138885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45959.984445138885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45959.984445138885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45959.984445138885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45959.984445138885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45959.984445138885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45959.984445138885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45959.984445138885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45959.984445138885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45959.984445138885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45959.984445138885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45959.984445138885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45959.984445138885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45959.984445138885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45959.984445138885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45959.984445138885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45959.984445138885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45959.984445138885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45959.984445138885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45959.984445138885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45959.984445138885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45959.984445138885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45959.984445138885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45959.984445138885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45959.984445138885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45959.984445138885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45959.984445138885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45959.984445138885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45959.984445138885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45959.984445138885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45959.984445138885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45959.984445138885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45959.984445138885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45959.984445138885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45959.984445138885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45959.984445138885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45959.984445138885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45959.984445138885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45959.984445138885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45959.984445138885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45959.984445138885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45959.984445138885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45959.984445138885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45959.984445138885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45959.984445138885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45959.984445138885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45959.984445138885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45959.984445138885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45959.984445138885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45959.984445138885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45959.984445138885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45959.984445138885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45959.984445138885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45959.984445138885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45959.984445138885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45959.984445138885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45959.984445138885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45959.984445138885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45959.984445138885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45959.984445138885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45959.984445138885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45959.984445138885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45959.984445138885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45959.984445138885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45959.984445138885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45959.984445138885</v>
      </c>
      <c r="H160" s="123"/>
      <c r="I160" s="119" t="str">
        <f>IFERROR(VLOOKUP(D160,DB!A:F,6,0),"")</f>
        <v/>
      </c>
      <c r="J160" s="119" t="str">
        <f>IFERROR(VLOOKUP(D160,DB!A:G,7,0),"")</f>
        <v/>
      </c>
      <c r="K160" s="125"/>
      <c r="L160" s="121" t="str">
        <f>IFERROR(VLOOKUP(D160,DB!A:I,9,0),"")</f>
        <v/>
      </c>
    </row>
    <row r="161" spans="1:12" ht="15" customHeight="1">
      <c r="A161" s="126"/>
      <c r="B161" s="126" t="str">
        <f>IFERROR(VLOOKUP(D161,DB!A:K,11,0),"")</f>
        <v/>
      </c>
      <c r="C161" s="127"/>
      <c r="D161" s="128"/>
      <c r="E161" s="129"/>
      <c r="F161" s="130"/>
      <c r="G161" s="131">
        <f ca="1">IFERROR(NOW()-F161,"")</f>
        <v>45959.984445138885</v>
      </c>
      <c r="H161" s="130"/>
      <c r="I161" s="126" t="str">
        <f>IFERROR(VLOOKUP(D161,DB!A:F,6,0),"")</f>
        <v/>
      </c>
      <c r="J161" s="126" t="str">
        <f>IFERROR(VLOOKUP(D161,DB!A:G,7,0),"")</f>
        <v/>
      </c>
      <c r="K161" s="132"/>
      <c r="L161" s="128" t="str">
        <f>IFERROR(VLOOKUP(D161,DB!A:I,9,0),"")</f>
        <v/>
      </c>
    </row>
  </sheetData>
  <dataValidations count="2">
    <dataValidation allowBlank="1" showInputMessage="1" showErrorMessage="1" sqref="E1" xr:uid="{A4F81451-56CC-4543-9497-104C4E44EE4B}"/>
    <dataValidation type="list" allowBlank="1" showInputMessage="1" showErrorMessage="1" sqref="E2:E5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2"/>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68.152384722219722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39105</v>
      </c>
      <c r="F3" s="38">
        <v>45926.188877314817</v>
      </c>
      <c r="G3" s="144">
        <f t="shared" ref="G3" ca="1" si="0">IFERROR(NOW()-F3,"")</f>
        <v>33.795567592591397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39105</v>
      </c>
      <c r="F4" s="153">
        <v>45948.661111111112</v>
      </c>
      <c r="G4" s="154">
        <f ca="1">IFERROR(NOW()-F4,"")</f>
        <v>11.323333796295628</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45959.984444907408</v>
      </c>
      <c r="H5" s="153"/>
      <c r="I5" s="152" t="str">
        <f>IFERROR(VLOOKUP(D5,DB!A:F,6,0),"")</f>
        <v/>
      </c>
      <c r="J5" s="152" t="str">
        <f>IFERROR(VLOOKUP(D5,DB!A:G,7,0),"")</f>
        <v/>
      </c>
      <c r="K5" s="152"/>
      <c r="L5" s="152" t="str">
        <f>IFERROR(VLOOKUP(D5,DB!A:I,9,0),"")</f>
        <v/>
      </c>
    </row>
    <row r="6" spans="1:13" ht="15.75">
      <c r="A6" s="152"/>
      <c r="B6" s="152" t="str">
        <f>IFERROR(VLOOKUP(D6,DB!A:K,11,0),"")</f>
        <v/>
      </c>
      <c r="C6" s="152"/>
      <c r="D6" s="170"/>
      <c r="E6" s="152"/>
      <c r="F6" s="153"/>
      <c r="G6" s="154">
        <f ca="1">IFERROR(NOW()-F6,"")</f>
        <v>45959.984444907408</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45959.984444907408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45959.984444907408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45959.984444907408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45959.984444907408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45959.984444907408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45959.984444907408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45959.984444907408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45959.984444907408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45959.984444907408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45959.984444907408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45959.984444907408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45959.984444907408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45959.984444907408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45959.984444907408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45959.984444907408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45959.984444907408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45959.984444907408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45959.984444907408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45959.984444907408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45959.984444907408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45959.984444907408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45959.984444907408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45959.984444907408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45959.984444907408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45959.984444907408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45959.984444907408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45959.984444907408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45959.984444907408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45959.984444907408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45959.984444907408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45959.984444907408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45959.984444907408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45959.984444907408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45959.984444907408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45959.984444907408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45959.984444907408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45959.984444907408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45959.984444907408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45959.984444907408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45959.984444907408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45959.984444907408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45959.984444907408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45959.984444907408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45959.984444907408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45959.984444907408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45959.984444907408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45959.984444907408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45959.984444907408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45959.984444907408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45959.984444907408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45959.984444907408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45959.984444907408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45959.984444907408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45959.984444907408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45959.984444907408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45959.984444907408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45959.984444907408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45959.984444907408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45959.984444907408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45959.984444907408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45959.984444907408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45959.984444907408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45959.984444907408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45959.984444907408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45959.984444907408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45959.984444907408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45959.984444907408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45959.984444907408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45959.984444907408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45959.984444907408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45959.984444907408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45959.984444907408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45959.984444907408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45959.984444907408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45959.984444907408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45959.984444907408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45959.984444907408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45959.984444907408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45959.984444907408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45959.984444907408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45959.984444907408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45959.984444907408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45959.984444907408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45959.984444907408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45959.984444907408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45959.984444907408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45959.984444907408</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45959.984444907408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45959.984444907408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45959.984444907408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45959.984444907408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45959.984444907408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45959.984444907408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45959.984444907408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45959.984444907408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45959.984444907408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45959.984444907408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45959.984444907408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45959.984444907408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45959.984444907408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45959.984444907408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45959.984444907408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45959.984444907408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45959.984444907408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45959.984444907408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45959.984444907408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45959.984444907408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45959.984444907408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45959.984444907408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45959.984444907408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45959.984444907408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45959.984444907408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45959.984444907408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45959.984444907408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45959.984444907408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45959.984444907408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45959.984444907408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45959.984444907408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45959.984444907408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45959.984444907408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45959.984444907408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45959.984444907408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45959.984444907408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45959.984444907408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45959.984444907408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45959.984444907408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45959.984444907408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45959.984444907408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45959.984444907408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45959.984444907408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45959.984444907408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45959.984444907408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45959.984444907408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45959.984444907408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45959.984444907408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45959.984444907408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45959.984444907408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45959.984444907408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45959.984444907408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45959.984444907408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45959.984444907408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45959.984444907408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45959.984444907408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45959.984444907408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45959.984444907408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45959.984444907408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45959.984444907408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45959.984444907408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45959.984444907408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45959.984444907408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45959.984444907408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45959.984444907408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45959.984444907408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45959.984444907408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45959.984444907408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45959.984444907408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45959.984444907408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45959.984444907408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45959.984444907408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45959.984444907408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45959.984444907408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45959.984444907408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45959.984444907408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45959.984444907408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45959.984444907408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45959.984444907408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45959.984444907408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45959.984444907408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45959.984444907408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45959.984444907408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45959.984444907408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45959.984444907408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45959.984444907408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45959.984444907408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45959.984444907408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45959.984444907408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45959.984444907408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45959.984444907408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45959.984444907408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45959.984444907408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45959.984444907408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45959.984444907408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45959.984444907408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45959.984444907408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45959.984444907408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45959.984444907408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45959.984444907408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45959.984444907408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45959.984444907408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45959.984444907408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45959.984444907408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45959.984444907408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45959.984444907408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45959.984444907408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45959.984444907408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45959.984444907408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45959.984444907408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45959.984444907408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45959.984444907408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45959.984444907408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45959.984444907408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45959.984444907408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45959.984444907408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45959.984444907408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45959.984444907408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45959.984444907408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45959.984444907408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45959.984444907408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45959.984444907408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45959.984444907408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45959.984444907408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45959.984444907408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45959.984444907408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45959.984444907408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45959.984444907408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45959.984444907408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45959.984444907408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45959.984444907408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45959.984444907408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45959.984444907408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45959.984444907408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45959.984444907408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45959.984444907408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45959.984444907408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45959.984444907408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45959.984444907408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45959.984444907408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45959.984444907408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45959.984444907408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45959.984444907408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45959.984444907408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45959.984444907408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45959.984444907408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45959.984444907408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45959.984444907408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45959.984444907408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45959.984444907408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45959.984444907408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45959.984444907408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45959.984444907408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45959.984444907408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45959.984444907408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45959.984444907408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45959.984444907408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45959.984444907408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45959.984444907408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45959.984444907408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45959.984444907408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45959.984444907408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45959.984444907408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45959.984444907408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45959.984444907408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45959.984444907408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45959.984444907408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45959.984444907408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45959.984444907408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45959.984444907408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45959.984444907408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45959.984444907408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45959.984444907408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45959.984444907408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45959.984444907408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45959.984444907408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45959.984444907408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45959.984444907408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45959.984444907408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45959.984444907408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45959.984444907408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45959.984444907408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45959.984444907408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45959.984444907408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45959.984444907408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45959.984444907408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45959.984444907408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45959.984444907408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45959.984444907408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45959.984444907408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45959.984444907408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45959.984444907408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45959.984444907408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45959.984444907408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45959.984444907408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45959.984444907408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45959.984444907408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45959.984444907408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45959.984444907408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45959.984444907408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45959.984444907408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45959.984444907408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45959.984444907408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45959.984444907408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45959.984444907408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45959.984444907408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45959.984444907408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45959.984444907408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45959.984444907408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45959.984444907408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45959.984444907408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45959.984444907408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45959.984444907408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45959.984444907408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45959.984444907408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45959.984444907408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45959.984444907408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45959.984444907408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45959.984444907408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45959.984444907408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45959.984444907408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45959.984444907408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45959.984444907408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45959.984444907408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45959.984444907408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45959.984444907408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45959.984444907408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45959.984444907408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45959.984444907408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45959.984444907408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45959.984444907408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45959.984444907408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45959.984444907408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45959.984444907408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45959.984444907408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45959.984444907408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45959.984444907408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45959.984444907408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45959.984444907408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45959.984444907408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45959.984444907408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45959.984444907408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45959.984444907408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45959.984444907408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45959.984444907408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45959.984444907408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45959.984444907408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45959.984444907408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45959.984444907408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45959.984444907408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45959.984444907408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45959.984444907408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45959.984444907408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45959.984444907408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45959.984444907408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45959.984444907408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45959.984444907408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45959.984444907408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45959.984444907408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45959.984444907408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45959.984444907408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45959.984444907408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45959.984444907408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45959.984444907408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45959.984444907408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45959.984444907408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45959.984444907408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45959.984444907408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45959.984444907408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45959.984444907408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45959.984444907408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45959.984444907408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45959.984444907408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45959.984444907408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45959.984444907408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45959.984444907408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45959.984444907408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45959.984444907408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45959.984444907408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45959.984444907408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45959.984444907408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45959.984444907408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45959.984444907408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45959.984444907408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45959.984444907408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45959.984444907408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45959.984444907408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45959.984444907408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45959.984444907408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45959.984444907408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45959.984444907408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45959.984444907408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45959.984444907408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45959.984444907408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45959.984444907408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45959.984444907408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45959.984444907408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45959.984444907408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45959.984444907408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45959.984444907408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45959.984444907408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45959.984444907408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45959.984444907408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45959.984444907408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45959.984444907408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45959.984444907408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45959.984444907408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45959.984444907408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45959.984444907408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45959.984444907408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45959.984444907408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45959.984444907408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45959.984444907408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45959.984444907408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45959.984444907408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45959.984444907408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45959.984444907408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45959.984444907408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45959.984444907408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45959.984444907408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45959.984444907408</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7" ht="15"/>
    <row r="1288" ht="15"/>
    <row r="1289" ht="15"/>
    <row r="1290" ht="15"/>
    <row r="1291" ht="15"/>
    <row r="1292"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45959.984444907408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45959.984444907408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45959.984444907408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45959.984444907408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45959.984444907408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45959.984444907408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45959.984444907408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45959.984444907408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45959.984444907408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45959.984444907408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45959.984444907408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45959.984444907408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45959.984444907408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45959.984444907408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45959.984444907408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45959.984444907408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45959.984444907408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45959.984444907408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45959.984444907408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45959.984444907408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45959.984444907408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45959.984444907408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45959.984444907408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45959.984444907408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45959.984444907408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45959.984444907408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45959.984444907408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45959.984444907408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45959.984444907408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45959.984444907408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45959.984444907408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45959.984444907408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45959.984444907408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45959.984444907408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45959.984444907408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45959.984444907408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45959.984444907408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45959.984444907408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45959.984444907408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45959.984444907408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45959.984444907408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45959.984444907408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45959.984444907408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45959.984444907408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45959.984444907408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45959.984444907408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45959.984444907408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45959.984444907408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45959.984444907408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45959.984444907408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45959.984444907408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45959.984444907408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45959.984444907408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45959.984444907408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45959.984444907408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45959.984444907408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45959.984444907408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45959.984444907408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45959.984444907408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45959.984444907408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45959.984444907408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45959.984444907408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45959.984444907408</v>
      </c>
      <c r="H64" s="107"/>
      <c r="I64" s="103" t="str">
        <f>IFERROR(VLOOKUP(D64,DB!A:F,6,0),"")</f>
        <v/>
      </c>
      <c r="J64" s="102" t="str">
        <f>IFERROR(VLOOKUP(D64,DB!A:G,7,0),"")</f>
        <v/>
      </c>
      <c r="K64" s="108"/>
      <c r="L64" s="109" t="str">
        <f>IFERROR(VLOOKUP(D64,DB!A:I,9,0),"")</f>
        <v/>
      </c>
    </row>
  </sheetData>
  <dataValidations count="2">
    <dataValidation allowBlank="1" showInputMessage="1" showErrorMessage="1" sqref="E1" xr:uid="{380493DB-286A-4683-AF55-C78F04945A49}"/>
    <dataValidation type="list" allowBlank="1" showInputMessage="1" showErrorMessage="1" sqref="E2:E6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2025-10-29T20:38:47Z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