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79" documentId="120_S{2AC9BD13-BADA-5192-A53E-5A8FF88502F6}" xr6:coauthVersionLast="47" xr6:coauthVersionMax="47" xr10:uidLastSave="{7BCCA5A0-355D-4F22-BFE0-DF15EEF9C21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I3" i="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<sst xmlns="http://schemas.openxmlformats.org/spreadsheetml/2006/main" count="180300" uniqueCount="39135">
  <si>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</si>
  <si>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</si>
  <si>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</si>
  <si>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</si>
  <si>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</si>
  <si>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</si>
  <si>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</si>
  <si>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</si>
  <si>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</si>
  <si>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</si>
  <si>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</si>
  <si>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</si>
  <si>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</si>
  <si>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</si>
  <si>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</si>
  <si>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</si>
  <si>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</si>
  <si>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</si>
  <si>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</si>
  <si>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</si>
  <si>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</si>
  <si>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</si>
  <si>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</si>
  <si>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</si>
  <si>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</si>
  <si>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</si>
  <si>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</si>
  <si>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</si>
  <si>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</si>
  <si>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</si>
  <si>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</si>
  <si>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</si>
  <si>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</si>
  <si>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</si>
  <si>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</si>
  <si>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</si>
  <si>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</si>
  <si>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</si>
  <si>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</si>
  <si>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</si>
  <si>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</si>
  <si>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</si>
  <si>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</si>
  <si>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</si>
  <si>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</si>
  <si>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</si>
  <si>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</si>
  <si>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</si>
  <si>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</si>
  <si>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</si>
  <si>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</si>
  <si>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</si>
  <si>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</si>
  <si>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</si>
  <si>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</si>
  <si>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</si>
  <si>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</si>
  <si>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</si>
  <si>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</si>
  <si>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</si>
  <si>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</si>
  <si>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</si>
  <si>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</si>
  <si>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</si>
  <si>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</si>
  <si>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</si>
  <si>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</si>
  <si>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</si>
  <si>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</si>
  <si>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</si>
  <si>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</si>
  <si>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</si>
  <si>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</si>
  <si>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</si>
  <si>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</si>
  <si>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</si>
  <si>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</si>
  <si>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</si>
  <si>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</si>
  <si>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</si>
  <si>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</si>
  <si>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</si>
  <si>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</si>
  <si>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</si>
  <si>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</si>
  <si>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</si>
  <si>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</si>
  <si>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</si>
  <si>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</si>
  <si>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</si>
  <si>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</si>
  <si>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</si>
  <si>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</si>
  <si>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</si>
  <si>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</si>
  <si>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</si>
  <si>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</si>
  <si>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</si>
  <si>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</si>
  <si>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</si>
  <si>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</si>
  <si>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</si>
  <si>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</si>
  <si>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</si>
  <si>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</si>
  <si>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</si>
  <si>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</si>
  <si>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</si>
  <si>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</si>
  <si>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</si>
  <si>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</si>
  <si>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</si>
  <si>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</si>
  <si>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</si>
  <si>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</si>
  <si>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</si>
  <si>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</si>
  <si>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</si>
  <si>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</si>
  <si>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</si>
  <si>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</si>
  <si>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</si>
  <si>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</si>
  <si>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</si>
  <si>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</si>
  <si>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</si>
  <si>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</si>
  <si>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</si>
  <si>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</si>
  <si>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</si>
  <si>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</si>
  <si>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</si>
  <si>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</si>
  <si>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</si>
  <si>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</si>
  <si>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</si>
  <si>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</si>
  <si>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</si>
  <si>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</si>
  <si>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</si>
  <si>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</si>
  <si>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</si>
  <si>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</si>
  <si>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</si>
  <si>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</si>
  <si>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</si>
  <si>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</si>
  <si>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</si>
  <si>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</si>
  <si>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</si>
  <si>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</si>
  <si>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</si>
  <si>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</si>
  <si>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</si>
  <si>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</si>
  <si>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</si>
  <si>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</si>
  <si>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</si>
  <si>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</si>
  <si>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</si>
  <si>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</si>
  <si>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</si>
  <si>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</si>
  <si>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</si>
  <si>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</si>
  <si>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</si>
  <si>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</si>
  <si>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</si>
  <si>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</si>
  <si>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</si>
  <si>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</si>
  <si>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</si>
  <si>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</si>
  <si>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</si>
  <si>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</si>
  <si>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</si>
  <si>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</si>
  <si>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</si>
  <si>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</si>
  <si>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</si>
  <si>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</si>
  <si>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</si>
  <si>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</si>
  <si>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</si>
  <si>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</si>
  <si>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</si>
  <si>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</si>
  <si>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</si>
  <si>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</si>
  <si>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</si>
  <si>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</si>
  <si>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</si>
  <si>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</si>
  <si>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</si>
  <si>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</si>
  <si>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</si>
  <si>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</si>
  <si>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</si>
  <si>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</si>
  <si>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</si>
  <si>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</si>
  <si>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</si>
  <si>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</si>
  <si>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</si>
  <si>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</si>
  <si>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</si>
  <si>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</si>
  <si>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</si>
  <si>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</si>
  <si>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</si>
  <si>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</si>
  <si>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</si>
  <si>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</si>
  <si>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</si>
  <si>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</si>
  <si>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</si>
  <si>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</si>
  <si>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</si>
  <si>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</si>
  <si>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</si>
  <si>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</si>
  <si>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</si>
  <si>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</si>
  <si>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</si>
  <si>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</si>
  <si>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</si>
  <si>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</si>
  <si>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</si>
  <si>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</si>
  <si>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</si>
  <si>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</si>
  <si>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</si>
  <si>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</si>
  <si>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</si>
  <si>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</si>
  <si>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</si>
  <si>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</si>
  <si>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</si>
  <si>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</si>
  <si>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</si>
  <si>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</si>
  <si>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</si>
  <si>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</si>
  <si>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</si>
  <si>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</si>
  <si>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</si>
  <si>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</si>
  <si>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</si>
  <si>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</si>
  <si>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</si>
  <si>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</si>
  <si>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</si>
  <si>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</si>
  <si>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</si>
  <si>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</si>
  <si>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</si>
  <si>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</si>
  <si>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</si>
  <si>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</si>
  <si>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</si>
  <si>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</si>
  <si>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</si>
  <si>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</si>
  <si>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</si>
  <si>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</si>
  <si>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</si>
  <si>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</si>
  <si>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</si>
  <si>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</si>
  <si>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</si>
  <si>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</si>
  <si>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</si>
  <si>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</si>
  <si>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</si>
  <si>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</si>
  <si>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</si>
  <si>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</si>
  <si>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</si>
  <si>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</si>
  <si>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</si>
  <si>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</si>
  <si>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</si>
  <si>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</si>
  <si>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</si>
  <si>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</si>
  <si>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</si>
  <si>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</si>
  <si>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</si>
  <si>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</si>
  <si>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</si>
  <si>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</si>
  <si>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</si>
  <si>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</si>
  <si>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</si>
  <si>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</si>
  <si>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</si>
  <si>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</si>
  <si>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</si>
  <si>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</si>
  <si>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</si>
  <si>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</si>
  <si>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</si>
  <si>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</si>
  <si>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</si>
  <si>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</si>
  <si>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</si>
  <si>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</si>
  <si>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</si>
  <si>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</si>
  <si>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</si>
  <si>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</si>
  <si>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</si>
  <si>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</si>
  <si>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</si>
  <si>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</si>
  <si>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</si>
  <si>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</si>
  <si>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</si>
  <si>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</si>
  <si>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</si>
  <si>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</si>
  <si>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</si>
  <si>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</si>
  <si>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</si>
  <si>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</si>
  <si>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</si>
  <si>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</si>
  <si>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</si>
  <si>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</si>
  <si>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</si>
  <si>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</si>
  <si>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</si>
  <si>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</si>
  <si>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</si>
  <si>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</si>
  <si>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</si>
  <si>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</si>
  <si>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</si>
  <si>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</si>
  <si>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</si>
  <si>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</si>
  <si>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</si>
  <si>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</si>
  <si>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</si>
  <si>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</si>
  <si>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</si>
  <si>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</si>
  <si>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</si>
  <si>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</si>
  <si>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</si>
  <si>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</si>
  <si>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</si>
  <si>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</si>
  <si>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</si>
  <si>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</si>
  <si>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</si>
  <si>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</si>
  <si>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</si>
  <si>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</si>
  <si>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</si>
  <si>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</si>
  <si>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</si>
  <si>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</si>
  <si>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</si>
  <si>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</si>
  <si>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</si>
  <si>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</si>
  <si>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</si>
  <si>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</si>
  <si>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</si>
  <si>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</si>
  <si>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</si>
  <si>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</si>
  <si>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</si>
  <si>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</si>
  <si>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</si>
  <si>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</si>
  <si>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</si>
  <si>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</si>
  <si>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</si>
  <si>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</si>
  <si>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</si>
  <si>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</si>
  <si>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</si>
  <si>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</si>
  <si>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</si>
  <si>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</si>
  <si>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</si>
  <si>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</si>
  <si>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</si>
  <si>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</si>
  <si>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</si>
  <si>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</si>
  <si>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</si>
  <si>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</si>
  <si>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</si>
  <si>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</si>
  <si>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</si>
  <si>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</si>
  <si>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</si>
  <si>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</si>
  <si>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</si>
  <si>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</si>
  <si>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</si>
  <si>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</si>
  <si>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</si>
  <si>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</si>
  <si>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</si>
  <si>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</si>
  <si>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</si>
  <si>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</si>
  <si>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</si>
  <si>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</si>
  <si>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</si>
  <si>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</si>
  <si>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</si>
  <si>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</si>
  <si>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</si>
  <si>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</si>
  <si>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</si>
  <si>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</si>
  <si>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</si>
  <si>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</si>
  <si>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</si>
  <si>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</si>
  <si>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</si>
  <si>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</si>
  <si>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</si>
  <si>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</si>
  <si>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</si>
  <si>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</si>
  <si>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</si>
  <si>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</si>
  <si>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</si>
  <si>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</si>
  <si>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</si>
  <si>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</si>
  <si>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</si>
  <si>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</si>
  <si>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</si>
  <si>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</si>
  <si>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</si>
  <si>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</si>
  <si>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</si>
  <si>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</si>
  <si>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</si>
  <si>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</si>
  <si>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</si>
  <si>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</si>
  <si>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</si>
  <si>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</si>
  <si>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</si>
  <si>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</si>
  <si>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</si>
  <si>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</si>
  <si>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</si>
  <si>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</si>
  <si>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</si>
  <si>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</si>
  <si>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</si>
  <si>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</si>
  <si>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</si>
  <si>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</si>
  <si>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</si>
  <si>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</si>
  <si>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</si>
  <si>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</si>
  <si>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</si>
  <si>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</si>
  <si>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</si>
  <si>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</si>
  <si>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</si>
  <si>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</si>
  <si>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</si>
  <si>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</si>
  <si>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</si>
  <si>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</si>
  <si>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</si>
  <si>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</si>
  <si>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</si>
  <si>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</si>
  <si>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</si>
  <si>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</si>
  <si>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</si>
  <si>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</si>
  <si>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</si>
  <si>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</si>
  <si>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</si>
  <si>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</si>
  <si>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</si>
  <si>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</si>
  <si>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</si>
  <si>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</si>
  <si>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</si>
  <si>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</si>
  <si>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</si>
  <si>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</si>
  <si>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</si>
  <si>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</si>
  <si>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</si>
  <si>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</si>
  <si>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</si>
  <si>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</si>
  <si>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</si>
  <si>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</si>
  <si>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</si>
  <si>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</si>
  <si>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</si>
  <si>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</si>
  <si>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</si>
  <si>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</si>
  <si>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</si>
  <si>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</si>
  <si>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</si>
  <si>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</si>
  <si>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</si>
  <si>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</si>
  <si>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</si>
  <si>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</si>
  <si>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</si>
  <si>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</si>
  <si>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</si>
  <si>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</si>
  <si>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</si>
  <si>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</si>
  <si>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</si>
  <si>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</si>
  <si>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</si>
  <si>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</si>
  <si>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</si>
  <si>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</si>
  <si>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</si>
  <si>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</si>
  <si>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</si>
  <si>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</si>
  <si>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</si>
  <si>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</si>
  <si>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</si>
  <si>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</si>
  <si>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</si>
  <si>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</si>
  <si>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</si>
  <si>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</si>
  <si>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</si>
  <si>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</si>
  <si>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</si>
  <si>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</si>
  <si>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</si>
  <si>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</si>
  <si>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</si>
  <si>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</si>
  <si>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</si>
  <si>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</si>
  <si>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</si>
  <si>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</si>
  <si>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</si>
  <si>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</si>
  <si>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</si>
  <si>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</si>
  <si>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</si>
  <si>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</si>
  <si>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</si>
  <si>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</si>
  <si>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</si>
  <si>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</si>
  <si>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</si>
  <si>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</si>
  <si>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</si>
  <si>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</si>
  <si>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</si>
  <si>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</si>
  <si>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</si>
  <si>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</si>
  <si>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</si>
  <si>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</si>
  <si>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</si>
  <si>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</si>
  <si>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</si>
  <si>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</si>
  <si>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</si>
  <si>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</si>
  <si>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</si>
  <si>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</si>
  <si>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</si>
  <si>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</si>
  <si>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</si>
  <si>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</si>
  <si>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</si>
  <si>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</si>
  <si>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</si>
  <si>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</si>
  <si>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</si>
  <si>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</si>
  <si>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</si>
  <si>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</si>
  <si>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</si>
  <si>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</si>
  <si>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</si>
  <si>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</si>
  <si>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</si>
  <si>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</si>
  <si>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</si>
  <si>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</si>
  <si>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</si>
  <si>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</si>
  <si>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</si>
  <si>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</si>
  <si>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</si>
  <si>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</si>
  <si>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</si>
  <si>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</si>
  <si>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</si>
  <si>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</si>
  <si>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</si>
  <si>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</si>
  <si>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</si>
  <si>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</si>
  <si>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</si>
  <si>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</si>
  <si>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</si>
  <si>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</si>
  <si>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</si>
  <si>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</si>
  <si>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</si>
  <si>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</si>
  <si>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</si>
  <si>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</si>
  <si>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</si>
  <si>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</si>
  <si>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</si>
  <si>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</si>
  <si>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</si>
  <si>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</si>
  <si>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</si>
  <si>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</si>
  <si>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</si>
  <si>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</si>
  <si>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</si>
  <si>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</si>
  <si>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</si>
  <si>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</si>
  <si>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</si>
  <si>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</si>
  <si>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</si>
  <si>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</si>
  <si>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</si>
  <si>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</si>
  <si>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</si>
  <si>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</si>
  <si>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</si>
  <si>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</si>
  <si>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</si>
  <si>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</si>
  <si>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</si>
  <si>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</si>
  <si>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</si>
  <si>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</si>
  <si>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</si>
  <si>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</si>
  <si>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</si>
  <si>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</si>
  <si>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</si>
  <si>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</si>
  <si>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</si>
  <si>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</si>
  <si>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</si>
  <si>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</si>
  <si>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</si>
  <si>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</si>
  <si>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</si>
  <si>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</si>
  <si>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</si>
  <si>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</si>
  <si>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</si>
  <si>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</si>
  <si>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</si>
  <si>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</si>
  <si>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</si>
  <si>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</si>
  <si>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</si>
  <si>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</si>
  <si>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</si>
  <si>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</si>
  <si>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</si>
  <si>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</si>
  <si>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</si>
  <si>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</si>
  <si>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</si>
  <si>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</si>
  <si>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</si>
  <si>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</si>
  <si>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</si>
  <si>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</si>
  <si>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</si>
  <si>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</si>
  <si>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</si>
  <si>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</si>
  <si>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</si>
  <si>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</si>
  <si>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</si>
  <si>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</si>
  <si>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</si>
  <si>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</si>
  <si>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</si>
  <si>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</si>
  <si>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</si>
  <si>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</si>
  <si>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</si>
  <si>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</si>
  <si>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</si>
  <si>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</si>
  <si>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</si>
  <si>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</si>
  <si>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</si>
  <si>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</si>
  <si>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</si>
  <si>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</si>
  <si>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</si>
  <si>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</si>
  <si>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</si>
  <si>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</si>
  <si>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</si>
  <si>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</si>
  <si>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</si>
  <si>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</si>
  <si>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</si>
  <si>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</si>
  <si>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</si>
  <si>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</si>
  <si>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</si>
  <si>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</si>
  <si>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</si>
  <si>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</si>
  <si>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</si>
  <si>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</si>
  <si>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</si>
  <si>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</si>
  <si>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</si>
  <si>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</si>
  <si>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</si>
  <si>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</si>
  <si>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</si>
  <si>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</si>
  <si>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</si>
  <si>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</si>
  <si>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</si>
  <si>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</si>
  <si>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</si>
  <si>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</si>
  <si>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</si>
  <si>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</si>
  <si>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</si>
  <si>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</si>
  <si>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</si>
  <si>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</si>
  <si>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</si>
  <si>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</si>
  <si>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</si>
  <si>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</si>
  <si>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</si>
  <si>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</si>
  <si>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</si>
  <si>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</si>
  <si>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</si>
  <si>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</si>
  <si>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</si>
  <si>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</si>
  <si>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</si>
  <si>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</si>
  <si>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</si>
  <si>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</si>
  <si>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</si>
  <si>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</si>
  <si>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</si>
  <si>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</si>
  <si>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</si>
  <si>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</si>
  <si>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</si>
  <si>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</si>
  <si>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</si>
  <si>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</si>
  <si>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</si>
  <si>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</si>
  <si>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</si>
  <si>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</si>
  <si>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</si>
  <si>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</si>
  <si>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</si>
  <si>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</si>
  <si>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</si>
  <si>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</si>
  <si>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</si>
  <si>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</si>
  <si>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</si>
  <si>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</si>
  <si>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</si>
  <si>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</si>
  <si>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</si>
  <si>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</si>
  <si>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</si>
  <si>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</si>
  <si>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</si>
  <si>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</si>
  <si>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</si>
  <si>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</si>
  <si>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</si>
  <si>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</si>
  <si>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</si>
  <si>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</si>
  <si>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</si>
  <si>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</si>
  <si>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</si>
  <si>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</si>
  <si>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</si>
  <si>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</si>
  <si>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</si>
  <si>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</si>
  <si>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</si>
  <si>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</si>
  <si>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</si>
  <si>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</si>
  <si>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</si>
  <si>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</si>
  <si>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</si>
  <si>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</si>
  <si>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</si>
  <si>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</si>
  <si>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</si>
  <si>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</si>
  <si>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</si>
  <si>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</si>
  <si>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</si>
  <si>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</si>
  <si>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</si>
  <si>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</si>
  <si>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</si>
  <si>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</si>
  <si>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</si>
  <si>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</si>
  <si>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</si>
  <si>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</si>
  <si>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</si>
  <si>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</si>
  <si>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</si>
  <si>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</si>
  <si>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</si>
  <si>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</si>
  <si>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</si>
  <si>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</si>
  <si>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</si>
  <si>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</si>
  <si>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</si>
  <si>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</si>
  <si>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</si>
  <si>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</si>
  <si>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</si>
  <si>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</si>
  <si>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</si>
  <si>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</si>
  <si>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</si>
  <si>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</si>
  <si>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</si>
  <si>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</si>
  <si>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</si>
  <si>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</si>
  <si>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</si>
  <si>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</si>
  <si>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</si>
  <si>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</si>
  <si>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</si>
  <si>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</si>
  <si>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</si>
  <si>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</si>
  <si>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</si>
  <si>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</si>
  <si>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</si>
  <si>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</si>
  <si>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</si>
  <si>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</si>
  <si>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</si>
  <si>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</si>
  <si>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</si>
  <si>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</si>
  <si>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</si>
  <si>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</si>
  <si>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</si>
  <si>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</si>
  <si>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</si>
  <si>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</si>
  <si>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</si>
  <si>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</si>
  <si>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</si>
  <si>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</si>
  <si>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</si>
  <si>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</si>
  <si>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</si>
  <si>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</si>
  <si>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</si>
  <si>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</si>
  <si>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</si>
  <si>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</si>
  <si>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</si>
  <si>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</si>
  <si>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</si>
  <si>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</si>
  <si>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</si>
  <si>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</si>
  <si>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</si>
  <si>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</si>
  <si>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</si>
  <si>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</si>
  <si>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</si>
  <si>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</si>
  <si>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</si>
  <si>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</si>
  <si>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</si>
  <si>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</si>
  <si>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</si>
  <si>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</si>
  <si>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</si>
  <si>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</si>
  <si>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</si>
  <si>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</si>
  <si>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</si>
  <si>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</si>
  <si>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</si>
  <si>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</si>
  <si>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</si>
  <si>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</si>
  <si>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</si>
  <si>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</si>
  <si>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</si>
  <si>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</si>
  <si>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</si>
  <si>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</si>
  <si>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</si>
  <si>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</si>
  <si>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</si>
  <si>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</si>
  <si>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</si>
  <si>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</si>
  <si>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</si>
  <si>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</si>
  <si>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</si>
  <si>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</si>
  <si>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</si>
  <si>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</si>
  <si>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</si>
  <si>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</si>
  <si>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</si>
  <si>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</si>
  <si>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</si>
  <si>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</si>
  <si>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</si>
  <si>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</si>
  <si>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</si>
  <si>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</si>
  <si>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</si>
  <si>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</si>
  <si>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</si>
  <si>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</si>
  <si>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</si>
  <si>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</si>
  <si>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</si>
  <si>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</si>
  <si>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</si>
  <si>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</si>
  <si>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</si>
  <si>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</si>
  <si>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</si>
  <si>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</si>
  <si>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</si>
  <si>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</si>
  <si>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</si>
  <si>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</si>
  <si>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</si>
  <si>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</si>
  <si>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</si>
  <si>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</si>
  <si>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</si>
  <si>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</si>
  <si>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</si>
  <si>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</si>
  <si>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</si>
  <si>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</si>
  <si>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</si>
  <si>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</si>
  <si>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</si>
  <si>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</si>
  <si>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</si>
  <si>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</si>
  <si>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</si>
  <si>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</si>
  <si>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</si>
  <si>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</si>
  <si>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</si>
  <si>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</si>
  <si>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</si>
  <si>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</si>
  <si>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</si>
  <si>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</si>
  <si>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</si>
  <si>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</si>
  <si>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</si>
  <si>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</si>
  <si>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</si>
  <si>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</si>
  <si>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</si>
  <si>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</si>
  <si>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</si>
  <si>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</si>
  <si>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</si>
  <si>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</si>
  <si>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</si>
  <si>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</si>
  <si>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</si>
  <si>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</si>
  <si>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</si>
  <si>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</si>
  <si>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</si>
  <si>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</si>
  <si>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</si>
  <si>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</si>
  <si>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</si>
  <si>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</si>
  <si>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</si>
  <si>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</si>
  <si>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</si>
  <si>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</si>
  <si>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</si>
  <si>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</si>
  <si>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</si>
  <si>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</si>
  <si>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</si>
  <si>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</si>
  <si>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</si>
  <si>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</si>
  <si>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</si>
  <si>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</si>
  <si>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</si>
  <si>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</si>
  <si>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</si>
  <si>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</si>
  <si>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</si>
  <si>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</si>
  <si>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</si>
  <si>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</si>
  <si>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</si>
  <si>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</si>
  <si>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</si>
  <si>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</si>
  <si>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</si>
  <si>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</si>
  <si>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</si>
  <si>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</si>
  <si>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</si>
  <si>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</si>
  <si>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</si>
  <si>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</si>
  <si>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</si>
  <si>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</si>
  <si>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</si>
  <si>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</si>
  <si>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</si>
  <si>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</si>
  <si>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</si>
  <si>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</si>
  <si>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</si>
  <si>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</si>
  <si>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</si>
  <si>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</si>
  <si>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</si>
  <si>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</si>
  <si>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</si>
  <si>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</si>
  <si>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</si>
  <si>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</si>
  <si>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</si>
  <si>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</si>
  <si>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</si>
  <si>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</si>
  <si>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</si>
  <si>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</si>
  <si>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</si>
  <si>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</si>
  <si>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</si>
  <si>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</si>
  <si>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</si>
  <si>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</si>
  <si>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</si>
  <si>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</si>
  <si>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</si>
  <si>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</si>
  <si>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</si>
  <si>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</si>
  <si>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</si>
  <si>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</si>
  <si>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</si>
  <si>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</si>
  <si>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</si>
  <si>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</si>
  <si>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</si>
  <si>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</si>
  <si>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</si>
  <si>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</si>
  <si>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</si>
  <si>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</si>
  <si>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</si>
  <si>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</si>
  <si>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</si>
  <si>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</si>
  <si>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</si>
  <si>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</si>
  <si>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</si>
  <si>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</si>
  <si>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</si>
  <si>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</si>
  <si>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</si>
  <si>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</si>
  <si>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</si>
  <si>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</si>
  <si>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</si>
  <si>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</si>
  <si>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</si>
  <si>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</si>
  <si>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</si>
  <si>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</si>
  <si>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</si>
  <si>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</si>
  <si>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</si>
  <si>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</si>
  <si>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</si>
  <si>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</si>
  <si>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</si>
  <si>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</si>
  <si>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</si>
  <si>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</si>
  <si>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</si>
  <si>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</si>
  <si>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</si>
  <si>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</si>
  <si>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</si>
  <si>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</si>
  <si>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</si>
  <si>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</si>
  <si>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</si>
  <si>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</si>
  <si>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</si>
  <si>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</si>
  <si>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</si>
  <si>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</si>
  <si>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</si>
  <si>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</si>
  <si>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</si>
  <si>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</si>
  <si>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</si>
  <si>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</si>
  <si>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</si>
  <si>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</si>
  <si>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</si>
  <si>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</si>
  <si>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</si>
  <si>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</si>
  <si>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</si>
  <si>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</si>
  <si>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</si>
  <si>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</si>
  <si>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</si>
  <si>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</si>
  <si>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</si>
  <si>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</si>
  <si>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</si>
  <si>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</si>
  <si>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</si>
  <si>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</si>
  <si>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</si>
  <si>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</si>
  <si>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</si>
  <si>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</si>
  <si>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</si>
  <si>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</si>
  <si>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</si>
  <si>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</si>
  <si>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</si>
  <si>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</si>
  <si>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</si>
  <si>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</si>
  <si>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</si>
  <si>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</si>
  <si>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</si>
  <si>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</si>
  <si>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</si>
  <si>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</si>
  <si>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</si>
  <si>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</si>
  <si>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</si>
  <si>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</si>
  <si>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</si>
  <si>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</si>
  <si>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</si>
  <si>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</si>
  <si>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</si>
  <si>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</si>
  <si>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</si>
  <si>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</si>
  <si>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</si>
  <si>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</si>
  <si>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</si>
  <si>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</si>
  <si>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</si>
  <si>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</si>
  <si>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</si>
  <si>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</si>
  <si>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</si>
  <si>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</si>
  <si>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</si>
  <si>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</si>
  <si>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</si>
  <si>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</si>
  <si>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</si>
  <si>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</si>
  <si>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</si>
  <si>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</si>
  <si>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</si>
  <si>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</si>
  <si>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</si>
  <si>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</si>
  <si>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</si>
  <si>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</si>
  <si>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</si>
  <si>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</si>
  <si>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</si>
  <si>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</si>
  <si>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</si>
  <si>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</si>
  <si>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</si>
  <si>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</si>
  <si>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</si>
  <si>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</si>
  <si>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</si>
  <si>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</si>
  <si>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</si>
  <si>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</si>
  <si>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</si>
  <si>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</si>
  <si>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</si>
  <si>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</si>
  <si>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</si>
  <si>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</si>
  <si>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</si>
  <si>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</si>
  <si>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</si>
  <si>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</si>
  <si>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</si>
  <si>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</si>
  <si>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</si>
  <si>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</si>
  <si>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</si>
  <si>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</si>
  <si>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</si>
  <si>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</si>
  <si>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</si>
  <si>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</si>
  <si>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</si>
  <si>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</si>
  <si>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</si>
  <si>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</si>
  <si>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</si>
  <si>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</si>
  <si>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</si>
  <si>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</si>
  <si>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</si>
  <si>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</si>
  <si>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</si>
  <si>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</si>
  <si>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</si>
  <si>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</si>
  <si>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</si>
  <si>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</si>
  <si>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</si>
  <si>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</si>
  <si>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</si>
  <si>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</si>
  <si>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</si>
  <si>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</si>
  <si>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</si>
  <si>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</si>
  <si>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</si>
  <si>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</si>
  <si>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</si>
  <si>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</si>
  <si>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</si>
  <si>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</si>
  <si>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</si>
  <si>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</si>
  <si>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</si>
  <si>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</si>
  <si>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</si>
  <si>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</si>
  <si>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</si>
  <si>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</si>
  <si>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</si>
  <si>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</si>
  <si>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</si>
  <si>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</si>
  <si>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</si>
  <si>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</si>
  <si>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</si>
  <si>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</si>
  <si>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</si>
  <si>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</si>
  <si>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</si>
  <si>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</si>
  <si>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</si>
  <si>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</si>
  <si>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</si>
  <si>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</si>
  <si>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</si>
  <si>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</si>
  <si>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</si>
  <si>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</si>
  <si>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</si>
  <si>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</si>
  <si>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</si>
  <si>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</si>
  <si>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</si>
  <si>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</si>
  <si>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</si>
  <si>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</si>
  <si>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</si>
  <si>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</si>
  <si>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</si>
  <si>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</si>
  <si>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</si>
  <si>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</si>
  <si>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</si>
  <si>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</si>
  <si>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</si>
  <si>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</si>
  <si>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</si>
  <si>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</si>
  <si>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</si>
  <si>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</si>
  <si>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</si>
  <si>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</si>
  <si>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</si>
  <si>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</si>
  <si>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</si>
  <si>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</si>
  <si>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</si>
  <si>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</si>
  <si>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</si>
  <si>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</si>
  <si>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</si>
  <si>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</si>
  <si>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</si>
  <si>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</si>
  <si>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</si>
  <si>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</si>
  <si>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</si>
  <si>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</si>
  <si>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</si>
  <si>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</si>
  <si>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</si>
  <si>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</si>
  <si>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</si>
  <si>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</si>
  <si>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</si>
  <si>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</si>
  <si>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</si>
  <si>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</si>
  <si>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</si>
  <si>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</si>
  <si>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</si>
  <si>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</si>
  <si>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</si>
  <si>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</si>
  <si>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</si>
  <si>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</si>
  <si>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</si>
  <si>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</si>
  <si>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</si>
  <si>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</si>
  <si>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</si>
  <si>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</si>
  <si>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</si>
  <si>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</si>
  <si>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</si>
  <si>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</si>
  <si>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</si>
  <si>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</si>
  <si>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</si>
  <si>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</si>
  <si>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</si>
  <si>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</si>
  <si>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</si>
  <si>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</si>
  <si>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</si>
  <si>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</si>
  <si>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</si>
  <si>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</si>
  <si>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</si>
  <si>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</si>
  <si>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</si>
  <si>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</si>
  <si>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</si>
  <si>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</si>
  <si>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</si>
  <si>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</si>
  <si>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</si>
  <si>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</si>
  <si>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</si>
  <si>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</si>
  <si>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</si>
  <si>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</si>
  <si>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</si>
  <si>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</si>
  <si>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</si>
  <si>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</si>
  <si>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</si>
  <si>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</si>
  <si>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</si>
  <si>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</si>
  <si>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</si>
  <si>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</si>
  <si>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</si>
  <si>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</si>
  <si>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</si>
  <si>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</si>
  <si>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</si>
  <si>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</si>
  <si>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</si>
  <si>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</si>
  <si>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</si>
  <si>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</si>
  <si>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</si>
  <si>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</si>
  <si>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</si>
  <si>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</si>
  <si>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</si>
  <si>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</si>
  <si>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</si>
  <si>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</si>
  <si>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</si>
  <si>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</si>
  <si>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</si>
  <si>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</si>
  <si>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</si>
  <si>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</si>
  <si>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</si>
  <si>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</si>
  <si>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</si>
  <si>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</si>
  <si>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</si>
  <si>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</si>
  <si>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</si>
  <si>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</si>
  <si>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</si>
  <si>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</si>
  <si>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</si>
  <si>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</si>
  <si>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</si>
  <si>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</si>
  <si>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</si>
  <si>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</si>
  <si>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</si>
  <si>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</si>
  <si>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</si>
  <si>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</si>
  <si>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</si>
  <si>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</si>
  <si>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</si>
  <si>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</si>
  <si>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</si>
  <si>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</si>
  <si>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</si>
  <si>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</si>
  <si>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</si>
  <si>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</si>
  <si>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</si>
  <si>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</si>
  <si>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</si>
  <si>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</si>
  <si>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</si>
  <si>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</si>
  <si>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</si>
  <si>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</si>
  <si>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</si>
  <si>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</si>
  <si>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</si>
  <si>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</si>
  <si>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</si>
  <si>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</si>
  <si>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</si>
  <si>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</si>
  <si>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</si>
  <si>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</si>
  <si>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</si>
  <si>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</si>
  <si>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</si>
  <si>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</si>
  <si>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</si>
  <si>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</si>
  <si>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</si>
  <si>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</si>
  <si>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</si>
  <si>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</si>
  <si>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</si>
  <si>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</si>
  <si>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</si>
  <si>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</si>
  <si>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</si>
  <si>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</si>
  <si>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</si>
  <si>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</si>
  <si>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</si>
  <si>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</si>
  <si>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</si>
  <si>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</si>
  <si>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</si>
  <si>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</si>
  <si>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</si>
  <si>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</si>
  <si>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</si>
  <si>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</si>
  <si>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</si>
  <si>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</si>
  <si>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</si>
  <si>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</si>
  <si>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</si>
  <si>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</si>
  <si>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</si>
  <si>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</si>
  <si>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</si>
  <si>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</si>
  <si>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</si>
  <si>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</si>
  <si>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</si>
  <si>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</si>
  <si>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</si>
  <si>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</si>
  <si>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</si>
  <si>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</si>
  <si>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</si>
  <si>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</si>
  <si>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</si>
  <si>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</si>
  <si>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</si>
  <si>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</si>
  <si>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</si>
  <si>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</si>
  <si>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</si>
  <si>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</si>
  <si>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</si>
  <si>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</si>
  <si>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</si>
  <si>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</si>
  <si>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</si>
  <si>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</si>
  <si>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</si>
  <si>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</si>
  <si>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</si>
  <si>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</si>
  <si>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</si>
  <si>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</si>
  <si>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</si>
  <si>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</si>
  <si>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</si>
  <si>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</si>
  <si>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</si>
  <si>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</si>
  <si>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</si>
  <si>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</si>
  <si>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</si>
  <si>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</si>
  <si>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</si>
  <si>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</si>
  <si>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</si>
  <si>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</si>
  <si>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</si>
  <si>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</si>
  <si>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</si>
  <si>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</si>
  <si>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</si>
  <si>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</si>
  <si>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</si>
  <si>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</si>
  <si>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</si>
  <si>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</si>
  <si>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</si>
  <si>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</si>
  <si>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</si>
  <si>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</si>
  <si>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</si>
  <si>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</si>
  <si>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</si>
  <si>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</si>
  <si>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</si>
  <si>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</si>
  <si>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</si>
  <si>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</si>
  <si>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</si>
  <si>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</si>
  <si>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</si>
  <si>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</si>
  <si>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</si>
  <si>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</si>
  <si>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</si>
  <si>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</si>
  <si>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</si>
  <si>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</si>
  <si>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</si>
  <si>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</si>
  <si>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</si>
  <si>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</si>
  <si>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</si>
  <si>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</si>
  <si>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</si>
  <si>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</si>
  <si>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</si>
  <si>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</si>
  <si>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</si>
  <si>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</si>
  <si>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</si>
  <si>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</si>
  <si>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</si>
  <si>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</si>
  <si>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</si>
  <si>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</si>
  <si>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</si>
  <si>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</si>
  <si>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</si>
  <si>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</si>
  <si>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</si>
  <si>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</si>
  <si>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</si>
  <si>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</si>
  <si>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</si>
  <si>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</si>
  <si>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</si>
  <si>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</si>
  <si>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</si>
  <si>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</si>
  <si>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</si>
  <si>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</si>
  <si>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</si>
  <si>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</si>
  <si>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</si>
  <si>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</si>
  <si>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</si>
  <si>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</si>
  <si>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</si>
  <si>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</si>
  <si>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</si>
  <si>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</si>
  <si>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</si>
  <si>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</si>
  <si>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</si>
  <si>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</si>
  <si>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</si>
  <si>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</si>
  <si>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</si>
  <si>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</si>
  <si>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</si>
  <si>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</si>
  <si>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</si>
  <si>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</si>
  <si>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</si>
  <si>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</si>
  <si>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</si>
  <si>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</si>
  <si>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</si>
  <si>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</si>
  <si>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</si>
  <si>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</si>
  <si>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</si>
  <si>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</si>
  <si>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</si>
  <si>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</si>
  <si>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</si>
  <si>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</si>
  <si>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</si>
  <si>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</si>
  <si>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</si>
  <si>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</si>
  <si>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</si>
  <si>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</si>
  <si>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</si>
  <si>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</si>
  <si>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</si>
  <si>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</si>
  <si>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</si>
  <si>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</si>
  <si>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</si>
  <si>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</si>
  <si>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</si>
  <si>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</si>
  <si>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</si>
  <si>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</si>
  <si>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</si>
  <si>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</si>
  <si>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</si>
  <si>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</si>
  <si>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</si>
  <si>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</si>
  <si>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</si>
  <si>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</si>
  <si>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</si>
  <si>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</si>
  <si>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</si>
  <si>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</si>
  <si>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</si>
  <si>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</si>
  <si>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</si>
  <si>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</si>
  <si>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</si>
  <si>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</si>
  <si>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</si>
  <si>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</si>
  <si>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</si>
  <si>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</si>
  <si>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</si>
  <si>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</si>
  <si>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</si>
  <si>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</si>
  <si>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</si>
  <si>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</si>
  <si>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</si>
  <si>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</si>
  <si>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</si>
  <si>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</si>
  <si>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</si>
  <si>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</si>
  <si>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</si>
  <si>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</si>
  <si>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</si>
  <si>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</si>
  <si>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</si>
  <si>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</si>
  <si>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</si>
  <si>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</si>
  <si>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</si>
  <si>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</si>
  <si>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</si>
  <si>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</si>
  <si>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</si>
  <si>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</si>
  <si>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</si>
  <si>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</si>
  <si>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</si>
  <si>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</si>
  <si>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</si>
  <si>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</si>
  <si>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</si>
  <si>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</si>
  <si>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</si>
  <si>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</si>
  <si>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</si>
  <si>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</si>
  <si>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</si>
  <si>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</si>
  <si>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</si>
  <si>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</si>
  <si>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</si>
  <si>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</si>
  <si>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</si>
  <si>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</si>
  <si>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</si>
  <si>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</si>
  <si>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</si>
  <si>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</si>
  <si>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</si>
  <si>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</si>
  <si>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</si>
  <si>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</si>
  <si>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</si>
  <si>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</si>
  <si>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</si>
  <si>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</si>
  <si>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</si>
  <si>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</si>
  <si>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</si>
  <si>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</si>
  <si>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</si>
  <si>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</si>
  <si>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</si>
  <si>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</si>
  <si>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</si>
  <si>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</si>
  <si>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</si>
  <si>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</si>
  <si>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</si>
  <si>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</si>
  <si>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</si>
  <si>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</si>
  <si>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</si>
  <si>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</si>
  <si>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</si>
  <si>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</si>
  <si>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</si>
  <si>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</si>
  <si>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</si>
  <si>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</si>
  <si>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</si>
  <si>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</si>
  <si>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</si>
  <si>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</si>
  <si>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</si>
  <si>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</si>
  <si>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</si>
  <si>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</si>
  <si>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</si>
  <si>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</si>
  <si>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</si>
  <si>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</si>
  <si>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</si>
  <si>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</si>
  <si>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</si>
  <si>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</si>
  <si>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</si>
  <si>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</si>
  <si>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</si>
  <si>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</si>
  <si>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</si>
  <si>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</si>
  <si>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</si>
  <si>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</si>
  <si>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</si>
  <si>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</si>
  <si>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</si>
  <si>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</si>
  <si>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</si>
  <si>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</si>
  <si>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</si>
  <si>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</si>
  <si>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</si>
  <si>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</si>
  <si>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</si>
  <si>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</si>
  <si>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</si>
  <si>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</si>
  <si>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</si>
  <si>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</si>
  <si>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</si>
  <si>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</si>
  <si>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</si>
  <si>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</si>
  <si>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</si>
  <si>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</si>
  <si>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</si>
  <si>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</si>
  <si>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</si>
  <si>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</si>
  <si>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</si>
  <si>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</si>
  <si>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</si>
  <si>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</si>
  <si>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</si>
  <si>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</si>
  <si>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</si>
  <si>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</si>
  <si>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</si>
  <si>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</si>
  <si>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</si>
  <si>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</si>
  <si>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</si>
  <si>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</si>
  <si>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</si>
  <si>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</si>
  <si>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</si>
  <si>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</si>
  <si>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</si>
  <si>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</si>
  <si>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</si>
  <si>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</si>
  <si>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</si>
  <si>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</si>
  <si>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</si>
  <si>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</si>
  <si>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</si>
  <si>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</si>
  <si>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</si>
  <si>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</si>
  <si>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</si>
  <si>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</si>
  <si>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</si>
  <si>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</si>
  <si>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</si>
  <si>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</si>
  <si>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</si>
  <si>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</si>
  <si>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</si>
  <si>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</si>
  <si>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</si>
  <si>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</si>
  <si>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</si>
  <si>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</si>
  <si>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</si>
  <si>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</si>
  <si>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</si>
  <si>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</si>
  <si>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</si>
  <si>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</si>
  <si>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</si>
  <si>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</si>
  <si>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</si>
  <si>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</si>
  <si>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</si>
  <si>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</si>
  <si>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</si>
  <si>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</si>
  <si>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</si>
  <si>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</si>
  <si>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</si>
  <si>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</si>
  <si>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</si>
  <si>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</si>
  <si>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</si>
  <si>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</si>
  <si>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</si>
  <si>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</si>
  <si>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</si>
  <si>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</si>
  <si>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</si>
  <si>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</si>
  <si>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</si>
  <si>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</si>
  <si>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</si>
  <si>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</si>
  <si>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</si>
  <si>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</si>
  <si>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</si>
  <si>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</si>
  <si>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</si>
  <si>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</si>
  <si>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</si>
  <si>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</si>
  <si>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</si>
  <si>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</si>
  <si>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</si>
  <si>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</si>
  <si>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</si>
  <si>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</si>
  <si>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</si>
  <si>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</si>
  <si>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</si>
  <si>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</si>
  <si>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</si>
  <si>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</si>
  <si>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</si>
  <si>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</si>
  <si>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</si>
  <si>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</si>
  <si>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</si>
  <si>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</si>
  <si>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</si>
  <si>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</si>
  <si>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</si>
  <si>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</si>
  <si>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</si>
  <si>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</si>
  <si>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</si>
  <si>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</si>
  <si>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</si>
  <si>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</si>
  <si>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</si>
  <si>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</si>
  <si>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</si>
  <si>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</si>
  <si>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</si>
  <si>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</si>
  <si>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</si>
  <si>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</si>
  <si>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</si>
  <si>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</si>
  <si>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</si>
  <si>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</si>
  <si>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</si>
  <si>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</si>
  <si>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</si>
  <si>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</si>
  <si>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</si>
  <si>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</si>
  <si>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</si>
  <si>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</si>
  <si>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</si>
  <si>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</si>
  <si>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</si>
  <si>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</si>
  <si>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</si>
  <si>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</si>
  <si>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</si>
  <si>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</si>
  <si>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</si>
  <si>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</si>
  <si>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</si>
  <si>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</si>
  <si>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</si>
  <si>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</si>
  <si>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</si>
  <si>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</si>
  <si>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</si>
  <si>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</si>
  <si>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</si>
  <si>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</si>
  <si>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</si>
  <si>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</si>
  <si>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</si>
  <si>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</si>
  <si>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</si>
  <si>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</si>
  <si>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</si>
  <si>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</si>
  <si>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</si>
  <si>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</si>
  <si>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</si>
  <si>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</si>
  <si>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</si>
  <si>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</si>
  <si>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</si>
  <si>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</si>
  <si>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</si>
  <si>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</si>
  <si>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</si>
  <si>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</si>
  <si>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</si>
  <si>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</si>
  <si>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</si>
  <si>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</si>
  <si>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</si>
  <si>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</si>
  <si>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</si>
  <si>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</si>
  <si>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</si>
  <si>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</si>
  <si>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</si>
  <si>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</si>
  <si>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</si>
  <si>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</si>
  <si>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</si>
  <si>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</si>
  <si>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</si>
  <si>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</si>
  <si>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</si>
  <si>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</si>
  <si>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</si>
  <si>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</si>
  <si>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</si>
  <si>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</si>
  <si>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</si>
  <si>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</si>
  <si>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</si>
  <si>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</si>
  <si>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</si>
  <si>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</si>
  <si>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</si>
  <si>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</si>
  <si>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</si>
  <si>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</si>
  <si>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</si>
  <si>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</si>
  <si>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</si>
  <si>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</si>
  <si>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</si>
  <si>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</si>
  <si>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</si>
  <si>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</si>
  <si>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</si>
  <si>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</si>
  <si>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</si>
  <si>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</si>
  <si>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</si>
  <si>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</si>
  <si>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</si>
  <si>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</si>
  <si>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</si>
  <si>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</si>
  <si>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</si>
  <si>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</si>
  <si>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</si>
  <si>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</si>
  <si>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</si>
  <si>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</si>
  <si>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</si>
  <si>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</si>
  <si>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</si>
  <si>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</si>
  <si>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</si>
  <si>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</si>
  <si>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</si>
  <si>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</si>
  <si>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</si>
  <si>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</si>
  <si>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</si>
  <si>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</si>
  <si>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</si>
  <si>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</si>
  <si>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</si>
  <si>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</si>
  <si>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</si>
  <si>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</si>
  <si>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</si>
  <si>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</si>
  <si>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</si>
  <si>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</si>
  <si>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</si>
  <si>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</si>
  <si>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</si>
  <si>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</si>
  <si>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</si>
  <si>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</si>
  <si>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</si>
  <si>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</si>
  <si>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</si>
  <si>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</si>
  <si>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</si>
  <si>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</si>
  <si>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</si>
  <si>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</si>
  <si>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</si>
  <si>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</si>
  <si>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</si>
  <si>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</si>
  <si>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</si>
  <si>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</si>
  <si>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</si>
  <si>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</si>
  <si>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</si>
  <si>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</si>
  <si>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</si>
  <si>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</si>
  <si>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</si>
  <si>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</si>
  <si>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</si>
  <si>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</si>
  <si>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</si>
  <si>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</si>
  <si>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</si>
  <si>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</si>
  <si>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</si>
  <si>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</si>
  <si>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</si>
  <si>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</si>
  <si>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</si>
  <si>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</si>
  <si>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</si>
  <si>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</si>
  <si>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</si>
  <si>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</si>
  <si>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</si>
  <si>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</si>
  <si>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</si>
  <si>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</si>
  <si>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</si>
  <si>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</si>
  <si>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</si>
  <si>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</si>
  <si>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</si>
  <si>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</si>
  <si>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</si>
  <si>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</si>
  <si>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</si>
  <si>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</si>
  <si>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</si>
  <si>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</si>
  <si>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</si>
  <si>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</si>
  <si>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</si>
  <si>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</si>
  <si>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</si>
  <si>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</si>
  <si>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</si>
  <si>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</si>
  <si>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</si>
  <si>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</si>
  <si>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</si>
  <si>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</si>
  <si>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</si>
  <si>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</si>
  <si>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</si>
  <si>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</si>
  <si>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</si>
  <si>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</si>
  <si>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</si>
  <si>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</si>
  <si>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</si>
  <si>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</si>
  <si>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</si>
  <si>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</si>
  <si>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</si>
  <si>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</si>
  <si>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</si>
  <si>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</si>
  <si>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</si>
  <si>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</si>
  <si>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</si>
  <si>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</si>
  <si>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</si>
  <si>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</si>
  <si>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</si>
  <si>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</si>
  <si>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</si>
  <si>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</si>
  <si>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</si>
  <si>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</si>
  <si>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</si>
  <si>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</si>
  <si>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</si>
  <si>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</si>
  <si>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</si>
  <si>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</si>
  <si>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</si>
  <si>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</si>
  <si>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</si>
  <si>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</si>
  <si>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</si>
  <si>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</si>
  <si>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</si>
  <si>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</si>
  <si>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</si>
  <si>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</si>
  <si>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</si>
  <si>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</si>
  <si>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</si>
  <si>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</si>
  <si>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</si>
  <si>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</si>
  <si>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</si>
  <si>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</si>
  <si>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</si>
  <si>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</si>
  <si>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</si>
  <si>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</si>
  <si>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</si>
  <si>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</si>
  <si>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</si>
  <si>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</si>
  <si>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</si>
  <si>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</si>
  <si>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</si>
  <si>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</si>
  <si>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</si>
  <si>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</si>
  <si>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</si>
  <si>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</si>
  <si>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</si>
  <si>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</si>
  <si>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</si>
  <si>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</si>
  <si>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</si>
  <si>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</si>
  <si>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</si>
  <si>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</si>
  <si>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</si>
  <si>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</si>
  <si>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</si>
  <si>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</si>
  <si>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</si>
  <si>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</si>
  <si>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</si>
  <si>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</si>
  <si>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</si>
  <si>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</si>
  <si>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</si>
  <si>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</si>
  <si>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</si>
  <si>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</si>
  <si>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</si>
  <si>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</si>
  <si>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</si>
  <si>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</si>
  <si>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</si>
  <si>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</si>
  <si>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</si>
  <si>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</si>
  <si>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</si>
  <si>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</si>
  <si>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</si>
  <si>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</si>
  <si>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</si>
  <si>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</si>
  <si>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</si>
  <si>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</si>
  <si>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</si>
  <si>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</si>
  <si>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</si>
  <si>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</si>
  <si>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</si>
  <si>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</si>
  <si>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</si>
  <si>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</si>
  <si>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</si>
  <si>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</si>
  <si>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</si>
  <si>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</si>
  <si>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</si>
  <si>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</si>
  <si>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</si>
  <si>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</si>
  <si>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</si>
  <si>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</si>
  <si>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</si>
  <si>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</si>
  <si>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</si>
  <si>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</si>
  <si>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</si>
  <si>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</si>
  <si>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</si>
  <si>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</si>
  <si>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</si>
  <si>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</si>
  <si>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</si>
  <si>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</si>
  <si>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</si>
  <si>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</si>
  <si>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</si>
  <si>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</si>
  <si>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</si>
  <si>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</si>
  <si>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</si>
  <si>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</si>
  <si>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</si>
  <si>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</si>
  <si>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</si>
  <si>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</si>
  <si>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</si>
  <si>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</si>
  <si>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</si>
  <si>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</si>
  <si>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</si>
  <si>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</si>
  <si>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</si>
  <si>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</si>
  <si>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</si>
  <si>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</si>
  <si>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</si>
  <si>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</si>
  <si>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</si>
  <si>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</si>
  <si>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</si>
  <si>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</si>
  <si>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</si>
  <si>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</si>
  <si>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</si>
  <si>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</si>
  <si>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</si>
  <si>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</si>
  <si>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</si>
  <si>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</si>
  <si>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</si>
  <si>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</si>
  <si>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</si>
  <si>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</si>
  <si>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</si>
  <si>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</si>
  <si>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</si>
  <si>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</si>
  <si>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</si>
  <si>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</si>
  <si>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</si>
  <si>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</si>
  <si>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</si>
  <si>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</si>
  <si>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</si>
  <si>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</si>
  <si>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</si>
  <si>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</si>
  <si>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</si>
  <si>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</si>
  <si>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</si>
  <si>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</si>
  <si>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</si>
  <si>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</si>
  <si>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</si>
  <si>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</si>
  <si>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</si>
  <si>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</si>
  <si>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</si>
  <si>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</si>
  <si>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</si>
  <si>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</si>
  <si>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</si>
  <si>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</si>
  <si>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</si>
  <si>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</si>
  <si>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</si>
  <si>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</si>
  <si>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</si>
  <si>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</si>
  <si>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</si>
  <si>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</si>
  <si>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</si>
  <si>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</si>
  <si>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</si>
  <si>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</si>
  <si>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</si>
  <si>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</si>
  <si>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</si>
  <si>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</si>
  <si>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</si>
  <si>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</si>
  <si>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</si>
  <si>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</si>
  <si>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</si>
  <si>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</si>
  <si>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</si>
  <si>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</si>
  <si>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</si>
  <si>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</si>
  <si>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</si>
  <si>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</si>
  <si>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</si>
  <si>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</si>
  <si>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</si>
  <si>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</si>
  <si>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</si>
  <si>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</si>
  <si>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</si>
  <si>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</si>
  <si>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</si>
  <si>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</si>
  <si>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</si>
  <si>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</si>
  <si>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</si>
  <si>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</si>
  <si>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</si>
  <si>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</si>
  <si>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</si>
  <si>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</si>
  <si>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</si>
  <si>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</si>
  <si>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</si>
  <si>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</si>
  <si>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</si>
  <si>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</si>
  <si>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</si>
  <si>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</si>
  <si>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</si>
  <si>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</si>
  <si>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</si>
  <si>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</si>
  <si>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</si>
  <si>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</si>
  <si>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</si>
  <si>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</si>
  <si>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</si>
  <si>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</si>
  <si>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</si>
  <si>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</si>
  <si>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</si>
  <si>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</si>
  <si>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</si>
  <si>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</si>
  <si>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</si>
  <si>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</si>
  <si>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</si>
  <si>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</si>
  <si>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</si>
  <si>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</si>
  <si>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</si>
  <si>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</si>
  <si>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</si>
  <si>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</si>
  <si>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</si>
  <si>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</si>
  <si>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</si>
  <si>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</si>
  <si>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</si>
  <si>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</si>
  <si>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</si>
  <si>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</si>
  <si>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</si>
  <si>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</si>
  <si>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</si>
  <si>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</si>
  <si>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</si>
  <si>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</si>
  <si>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</si>
  <si>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</si>
  <si>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</si>
  <si>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</si>
  <si>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</si>
  <si>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</si>
  <si>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</si>
  <si>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</si>
  <si>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</si>
  <si>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</si>
  <si>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</si>
  <si>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</si>
  <si>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</si>
  <si>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</si>
  <si>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</si>
  <si>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</si>
  <si>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</si>
  <si>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</si>
  <si>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</si>
  <si>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</si>
  <si>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</si>
  <si>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</si>
  <si>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</si>
  <si>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</si>
  <si>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</si>
  <si>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</si>
  <si>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</si>
  <si>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</si>
  <si>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</si>
  <si>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</si>
  <si>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</si>
  <si>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</si>
  <si>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</si>
  <si>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</si>
  <si>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</si>
  <si>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</si>
  <si>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</si>
  <si>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</si>
  <si>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</si>
  <si>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</si>
  <si>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</si>
  <si>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</si>
  <si>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</si>
  <si>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</si>
  <si>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</si>
  <si>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</si>
  <si>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</si>
  <si>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</si>
  <si>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</si>
  <si>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</si>
  <si>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</si>
  <si>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</si>
  <si>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</si>
  <si>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</si>
  <si>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</si>
  <si>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</si>
  <si>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</si>
  <si>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</si>
  <si>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</si>
  <si>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</si>
  <si>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</si>
  <si>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</si>
  <si>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</si>
  <si>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</si>
  <si>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</si>
  <si>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</si>
  <si>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</si>
  <si>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</si>
  <si>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</si>
  <si>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</si>
  <si>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</si>
  <si>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</si>
  <si>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</si>
  <si>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</si>
  <si>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</si>
  <si>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</si>
  <si>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</si>
  <si>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</si>
  <si>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</si>
  <si>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</si>
  <si>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</si>
  <si>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</si>
  <si>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</si>
  <si>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</si>
  <si>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</si>
  <si>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</si>
  <si>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</si>
  <si>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</si>
  <si>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</si>
  <si>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</si>
  <si>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</si>
  <si>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</si>
  <si>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</si>
  <si>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</si>
  <si>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</si>
  <si>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</si>
  <si>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</si>
  <si>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</si>
  <si>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</si>
  <si>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</si>
  <si>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</si>
  <si>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</si>
  <si>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</si>
  <si>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</si>
  <si>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</si>
  <si>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</si>
  <si>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</si>
  <si>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</si>
  <si>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</si>
  <si>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</si>
  <si>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</si>
  <si>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</si>
  <si>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</si>
  <si>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</si>
  <si>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</si>
  <si>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</si>
  <si>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</si>
  <si>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</si>
  <si>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</si>
  <si>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</si>
  <si>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</si>
  <si>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</si>
  <si>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</si>
  <si>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</si>
  <si>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</si>
  <si>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</si>
  <si>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</si>
  <si>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</si>
  <si>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</si>
  <si>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</si>
  <si>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</si>
  <si>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</si>
  <si>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</si>
  <si>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</si>
  <si>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</si>
  <si>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</si>
  <si>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</si>
  <si>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</si>
  <si>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</si>
  <si>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</si>
  <si>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</si>
  <si>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</si>
  <si>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</si>
  <si>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</si>
  <si>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</si>
  <si>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</si>
  <si>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</si>
  <si>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</si>
  <si>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</si>
  <si>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</si>
  <si>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</si>
  <si>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</si>
  <si>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</si>
  <si>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</si>
  <si>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</si>
  <si>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</si>
  <si>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</si>
  <si>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</si>
  <si>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</si>
  <si>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</si>
  <si>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</si>
  <si>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</si>
  <si>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</si>
  <si>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</si>
  <si>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</si>
  <si>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</si>
  <si>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</si>
  <si>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</si>
  <si>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</si>
  <si>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</si>
  <si>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</si>
  <si>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</si>
  <si>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</si>
  <si>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</si>
  <si>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</si>
  <si>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</si>
  <si>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</si>
  <si>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</si>
  <si>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</si>
  <si>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</si>
  <si>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</si>
  <si>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</si>
  <si>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</si>
  <si>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</si>
  <si>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</si>
  <si>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</si>
  <si>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</si>
  <si>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</si>
  <si>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</si>
  <si>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</si>
  <si>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</si>
  <si>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</si>
  <si>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</si>
  <si>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</si>
  <si>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</si>
  <si>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</si>
  <si>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</si>
  <si>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</si>
  <si>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</si>
  <si>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</si>
  <si>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</si>
  <si>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</si>
  <si>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</si>
  <si>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</si>
  <si>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</si>
  <si>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</si>
  <si>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</si>
  <si>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</si>
  <si>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</si>
  <si>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</si>
  <si>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</si>
  <si>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</si>
  <si>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</si>
  <si>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</si>
  <si>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</si>
  <si>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</si>
  <si>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</si>
  <si>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</si>
  <si>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</si>
  <si>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</si>
  <si>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</si>
  <si>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</si>
  <si>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</si>
  <si>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</si>
  <si>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</si>
  <si>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</si>
  <si>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</si>
  <si>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</si>
  <si>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</si>
  <si>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</si>
  <si>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</si>
  <si>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</si>
  <si>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</si>
  <si>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</si>
  <si>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</si>
  <si>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</si>
  <si>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</si>
  <si>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</si>
  <si>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</si>
  <si>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</si>
  <si>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</si>
  <si>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</si>
  <si>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</si>
  <si>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</si>
  <si>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</si>
  <si>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</si>
  <si>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</si>
  <si>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</si>
  <si>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</si>
  <si>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</si>
  <si>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</si>
  <si>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</si>
  <si>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</si>
  <si>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</si>
  <si>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</si>
  <si>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</si>
  <si>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</si>
  <si>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</si>
  <si>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</si>
  <si>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</si>
  <si>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</si>
  <si>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</si>
  <si>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</si>
  <si>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</si>
  <si>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</si>
  <si>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</si>
  <si>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</si>
  <si>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</si>
  <si>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</si>
  <si>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</si>
  <si>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</si>
  <si>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</si>
  <si>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</si>
  <si>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</si>
  <si>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</si>
  <si>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</si>
  <si>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</si>
  <si>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</si>
  <si>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</si>
  <si>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</si>
  <si>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</si>
  <si>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</si>
  <si>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</si>
  <si>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</si>
  <si>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</si>
  <si>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</si>
  <si>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</si>
  <si>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</si>
  <si>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</si>
  <si>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</si>
  <si>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</si>
  <si>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</si>
  <si>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</si>
  <si>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</si>
  <si>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</si>
  <si>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</si>
  <si>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</si>
  <si>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</si>
  <si>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</si>
  <si>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</si>
  <si>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</si>
  <si>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</si>
  <si>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</si>
  <si>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</si>
  <si>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</si>
  <si>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</si>
  <si>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</si>
  <si>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</si>
  <si>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</si>
  <si>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</si>
  <si>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</si>
  <si>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</si>
  <si>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</si>
  <si>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</si>
  <si>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</si>
  <si>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</si>
  <si>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</si>
  <si>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</si>
  <si>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</si>
  <si>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</si>
  <si>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</si>
  <si>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</si>
  <si>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</si>
  <si>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</si>
  <si>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</si>
  <si>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</si>
  <si>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</si>
  <si>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</si>
  <si>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</si>
  <si>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</si>
  <si>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</si>
  <si>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</si>
  <si>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</si>
  <si>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</si>
  <si>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</si>
  <si>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</si>
  <si>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</si>
  <si>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</si>
  <si>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</si>
  <si>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</si>
  <si>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</si>
  <si>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</si>
  <si>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</si>
  <si>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</si>
  <si>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</si>
  <si>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</si>
  <si>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</si>
  <si>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</si>
  <si>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</si>
  <si>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</si>
  <si>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</si>
  <si>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</si>
  <si>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</si>
  <si>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</si>
  <si>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</si>
  <si>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</si>
  <si>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</si>
  <si>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</si>
  <si>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</si>
  <si>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</si>
  <si>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</si>
  <si>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</si>
  <si>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</si>
  <si>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</si>
  <si>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</si>
  <si>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</si>
  <si>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</si>
  <si>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</si>
  <si>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</si>
  <si>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</si>
  <si>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</si>
  <si>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</si>
  <si>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</si>
  <si>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</si>
  <si>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</si>
  <si>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</si>
  <si>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</si>
  <si>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</si>
  <si>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</si>
  <si>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</si>
  <si>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</si>
  <si>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</si>
  <si>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</si>
  <si>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</si>
  <si>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</si>
  <si>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</si>
  <si>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</si>
  <si>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</si>
  <si>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</si>
  <si>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</si>
  <si>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</si>
  <si>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</si>
  <si>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</si>
  <si>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</si>
  <si>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</si>
  <si>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</si>
  <si>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</si>
  <si>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</si>
  <si>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</si>
  <si>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</si>
  <si>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</si>
  <si>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</si>
  <si>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</si>
  <si>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</si>
  <si>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</si>
  <si>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</si>
  <si>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</si>
  <si>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</si>
  <si>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</si>
  <si>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</si>
  <si>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</si>
  <si>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</si>
  <si>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</si>
  <si>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</si>
  <si>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</si>
  <si>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</si>
  <si>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</si>
  <si>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</si>
  <si>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</si>
  <si>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</si>
  <si>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</si>
  <si>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</si>
  <si>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</si>
  <si>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</si>
  <si>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</si>
  <si>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</si>
  <si>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</si>
  <si>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</si>
  <si>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</si>
  <si>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</si>
  <si>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</si>
  <si>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</si>
  <si>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</si>
  <si>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</si>
  <si>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</si>
  <si>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</si>
  <si>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</si>
  <si>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</si>
  <si>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</si>
  <si>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</si>
  <si>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</si>
  <si>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</si>
  <si>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</si>
  <si>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</si>
  <si>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</si>
  <si>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</si>
  <si>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</si>
  <si>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</si>
  <si>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</si>
  <si>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</si>
  <si>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</si>
  <si>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</si>
  <si>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</si>
  <si>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</si>
  <si>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</si>
  <si>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</si>
  <si>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</si>
  <si>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</si>
  <si>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</si>
  <si>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</si>
  <si>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</si>
  <si>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</si>
  <si>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</si>
  <si>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</si>
  <si>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</si>
  <si>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</si>
  <si>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</si>
  <si>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</si>
  <si>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</si>
  <si>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</si>
  <si>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</si>
  <si>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</si>
  <si>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</si>
  <si>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</si>
  <si>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</si>
  <si>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</si>
  <si>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</si>
  <si>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</si>
  <si>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</si>
  <si>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</si>
  <si>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</si>
  <si>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</si>
  <si>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</si>
  <si>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</si>
  <si>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</si>
  <si>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</si>
  <si>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</si>
  <si>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</si>
  <si>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</si>
  <si>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</si>
  <si>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</si>
  <si>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</si>
  <si>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</si>
  <si>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</si>
  <si>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</si>
  <si>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</si>
  <si>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</si>
  <si>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</si>
  <si>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</si>
  <si>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</si>
  <si>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</si>
  <si>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</si>
  <si>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</si>
  <si>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</si>
  <si>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</si>
  <si>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</si>
  <si>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</si>
  <si>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</si>
  <si>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</si>
  <si>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</si>
  <si>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</si>
  <si>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</si>
  <si>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</si>
  <si>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</si>
  <si>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</si>
  <si>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</si>
  <si>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</si>
  <si>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</si>
  <si>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</si>
  <si>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</si>
  <si>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</si>
  <si>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</si>
  <si>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</si>
  <si>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</si>
  <si>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</si>
  <si>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</si>
  <si>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</si>
  <si>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</si>
  <si>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</si>
  <si>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</si>
  <si>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</si>
  <si>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</si>
  <si>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</si>
  <si>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</si>
  <si>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</si>
  <si>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</si>
  <si>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</si>
  <si>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</si>
  <si>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</si>
  <si>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</si>
  <si>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</si>
  <si>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</si>
  <si>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</si>
  <si>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</si>
  <si>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</si>
  <si>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</si>
  <si>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</si>
  <si>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</si>
  <si>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</si>
  <si>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</si>
  <si>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</si>
  <si>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</si>
  <si>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</si>
  <si>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</si>
  <si>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</si>
  <si>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</si>
  <si>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</si>
  <si>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</si>
  <si>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</si>
  <si>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</si>
  <si>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</si>
  <si>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</si>
  <si>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</si>
  <si>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</si>
  <si>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</si>
  <si>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</si>
  <si>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</si>
  <si>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</si>
  <si>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</si>
  <si>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</si>
  <si>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</si>
  <si>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</si>
  <si>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</si>
  <si>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</si>
  <si>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</si>
  <si>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</si>
  <si>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</si>
  <si>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</si>
  <si>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</si>
  <si>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</si>
  <si>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</si>
  <si>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</si>
  <si>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</si>
  <si>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</si>
  <si>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</si>
  <si>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</si>
  <si>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</si>
  <si>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</si>
  <si>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</si>
  <si>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</si>
  <si>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</si>
  <si>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</si>
  <si>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</si>
  <si>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</si>
  <si>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</si>
  <si>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</si>
  <si>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</si>
  <si>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</si>
  <si>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</si>
  <si>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</si>
  <si>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</si>
  <si>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</si>
  <si>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</si>
  <si>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</si>
  <si>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</si>
  <si>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</si>
  <si>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</si>
  <si>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</si>
  <si>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</si>
  <si>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</si>
  <si>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</si>
  <si>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</si>
  <si>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</si>
  <si>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</si>
  <si>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</si>
  <si>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</si>
  <si>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</si>
  <si>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</si>
  <si>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</si>
  <si>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</si>
  <si>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</si>
  <si>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</si>
  <si>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</si>
  <si>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</si>
  <si>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</si>
  <si>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</si>
  <si>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</si>
  <si>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</si>
  <si>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</si>
  <si>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</si>
  <si>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</si>
  <si>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</si>
  <si>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</si>
  <si>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</si>
  <si>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</si>
  <si>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</si>
  <si>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</si>
  <si>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</si>
  <si>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</si>
  <si>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</si>
  <si>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</si>
  <si>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</si>
  <si>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</si>
  <si>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</si>
  <si>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</si>
  <si>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</si>
  <si>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</si>
  <si>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</si>
  <si>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</si>
  <si>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</si>
  <si>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</si>
  <si>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</si>
  <si>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</si>
  <si>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</si>
  <si>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</si>
  <si>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</si>
  <si>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</si>
  <si>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</si>
  <si>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</si>
  <si>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</si>
  <si>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</si>
  <si>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</si>
  <si>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</si>
  <si>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</si>
  <si>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</si>
  <si>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</si>
  <si>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</si>
  <si>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</si>
  <si>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</si>
  <si>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</si>
  <si>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</si>
  <si>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</si>
  <si>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</si>
  <si>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</si>
  <si>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</si>
  <si>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</si>
  <si>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</si>
  <si>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</si>
  <si>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</si>
  <si>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</si>
  <si>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</si>
  <si>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</si>
  <si>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</si>
  <si>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</si>
  <si>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</si>
  <si>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</si>
  <si>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</si>
  <si>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</si>
  <si>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</si>
  <si>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</si>
  <si>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</si>
  <si>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</si>
  <si>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</si>
  <si>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</si>
  <si>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</si>
  <si>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</si>
  <si>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</si>
  <si>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</si>
  <si>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</si>
  <si>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</si>
  <si>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</si>
  <si>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</si>
  <si>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</si>
  <si>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</si>
  <si>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</si>
  <si>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</si>
  <si>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</si>
  <si>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</si>
  <si>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</si>
  <si>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</si>
  <si>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</si>
  <si>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</si>
  <si>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</si>
  <si>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</si>
  <si>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</si>
  <si>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</si>
  <si>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</si>
  <si>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</si>
  <si>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</si>
  <si>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</si>
  <si>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</si>
  <si>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</si>
  <si>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</si>
  <si>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</si>
  <si>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</si>
  <si>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</si>
  <si>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</si>
  <si>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</si>
  <si>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</si>
  <si>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</si>
  <si>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</si>
  <si>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</si>
  <si>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</si>
  <si>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</si>
  <si>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</si>
  <si>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</si>
  <si>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</si>
  <si>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</si>
  <si>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</si>
  <si>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</si>
  <si>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</si>
  <si>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</si>
  <si>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</si>
  <si>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</si>
  <si>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</si>
  <si>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</si>
  <si>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</si>
  <si>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</si>
  <si>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</si>
  <si>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</si>
  <si>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</si>
  <si>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</si>
  <si>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</si>
  <si>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</si>
  <si>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</si>
  <si>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</si>
  <si>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</si>
  <si>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</si>
  <si>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</si>
  <si>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</si>
  <si>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</si>
  <si>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</si>
  <si>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</si>
  <si>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</si>
  <si>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</si>
  <si>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</si>
  <si>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</si>
  <si>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</si>
  <si>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</si>
  <si>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</si>
  <si>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</si>
  <si>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</si>
  <si>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</si>
  <si>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</si>
  <si>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</si>
  <si>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</si>
  <si>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</si>
  <si>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</si>
  <si>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</si>
  <si>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</si>
  <si>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</si>
  <si>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</si>
  <si>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</si>
  <si>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</si>
  <si>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</si>
  <si>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</si>
  <si>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</si>
  <si>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</si>
  <si>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</si>
  <si>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</si>
  <si>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</si>
  <si>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</si>
  <si>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</si>
  <si>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</si>
  <si>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</si>
  <si>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</si>
  <si>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</si>
  <si>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</si>
  <si>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</si>
  <si>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</si>
  <si>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</si>
  <si>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</si>
  <si>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</si>
  <si>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</si>
  <si>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</si>
  <si>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</si>
  <si>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</si>
  <si>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</si>
  <si>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</si>
  <si>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</si>
  <si>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</si>
  <si>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</si>
  <si>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</si>
  <si>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</si>
  <si>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</si>
  <si>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</si>
  <si>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</si>
  <si>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</si>
  <si>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</si>
  <si>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</si>
  <si>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</si>
  <si>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</si>
  <si>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</si>
  <si>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</si>
  <si>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</si>
  <si>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</si>
  <si>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</si>
  <si>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</si>
  <si>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</si>
  <si>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</si>
  <si>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</si>
  <si>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</si>
  <si>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</si>
  <si>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</si>
  <si>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</si>
  <si>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</si>
  <si>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</si>
  <si>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</si>
  <si>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</si>
  <si>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</si>
  <si>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</si>
  <si>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</si>
  <si>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</si>
  <si>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</si>
  <si>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</si>
  <si>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</si>
  <si>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</si>
  <si>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</si>
  <si>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</si>
  <si>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</si>
  <si>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</si>
  <si>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</si>
  <si>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</si>
  <si>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</si>
  <si>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</si>
  <si>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</si>
  <si>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</si>
  <si>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</si>
  <si>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</si>
  <si>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</si>
  <si>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</si>
  <si>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</si>
  <si>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</si>
  <si>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</si>
  <si>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</si>
  <si>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</si>
  <si>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</si>
  <si>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</si>
  <si>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</si>
  <si>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</si>
  <si>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</si>
  <si>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</si>
  <si>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</si>
  <si>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</si>
  <si>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</si>
  <si>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</si>
  <si>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</si>
  <si>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</si>
  <si>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</si>
  <si>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</si>
  <si>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</si>
  <si>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</si>
  <si>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</si>
  <si>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</si>
  <si>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</si>
  <si>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</si>
  <si>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</si>
  <si>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</si>
  <si>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</si>
  <si>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</si>
  <si>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</si>
  <si>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</si>
  <si>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</si>
  <si>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</si>
  <si>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</si>
  <si>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</si>
  <si>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</si>
  <si>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</si>
  <si>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</si>
  <si>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</si>
  <si>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</si>
  <si>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</si>
  <si>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</si>
  <si>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</si>
  <si>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</si>
  <si>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</si>
  <si>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</si>
  <si>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</si>
  <si>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</si>
  <si>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</si>
  <si>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</si>
  <si>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</si>
  <si>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</si>
  <si>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</si>
  <si>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</si>
  <si>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</si>
  <si>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</si>
  <si>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</si>
  <si>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</si>
  <si>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</si>
  <si>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</si>
  <si>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</si>
  <si>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</si>
  <si>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</si>
  <si>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</si>
  <si>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</si>
  <si>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</si>
  <si>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</si>
  <si>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</si>
  <si>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</si>
  <si>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</si>
  <si>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</si>
  <si>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</si>
  <si>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</si>
  <si>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</si>
  <si>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</si>
  <si>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</si>
  <si>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</si>
  <si>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</si>
  <si>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</si>
  <si>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</si>
  <si>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</si>
  <si>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</si>
  <si>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</si>
  <si>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</si>
  <si>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</si>
  <si>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</si>
  <si>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</si>
  <si>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</si>
  <si>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</si>
  <si>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</si>
  <si>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</si>
  <si>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</si>
  <si>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</si>
  <si>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</si>
  <si>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</si>
  <si>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</si>
  <si>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</si>
  <si>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</si>
  <si>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</si>
  <si>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</si>
  <si>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</si>
  <si>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</si>
  <si>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</si>
  <si>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</si>
  <si>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</si>
  <si>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</si>
  <si>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</si>
  <si>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</si>
  <si>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</si>
  <si>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</si>
  <si>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</si>
  <si>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</si>
  <si>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</si>
  <si>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</si>
  <si>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</si>
  <si>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</si>
  <si>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</si>
  <si>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</si>
  <si>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</si>
  <si>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</si>
  <si>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</si>
  <si>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</si>
  <si>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</si>
  <si>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</si>
  <si>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</si>
  <si>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</si>
  <si>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</si>
  <si>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</si>
  <si>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</si>
  <si>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</si>
  <si>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</si>
  <si>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</si>
  <si>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</si>
  <si>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</si>
  <si>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</si>
  <si>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</si>
  <si>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</si>
  <si>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</si>
  <si>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</si>
  <si>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</si>
  <si>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</si>
  <si>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</si>
  <si>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</si>
  <si>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</si>
  <si>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</si>
  <si>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</si>
  <si>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</si>
  <si>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</si>
  <si>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</si>
  <si>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</si>
  <si>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</si>
  <si>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</si>
  <si>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</si>
  <si>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</si>
  <si>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</si>
  <si>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</si>
  <si>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</si>
  <si>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</si>
  <si>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</si>
  <si>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</si>
  <si>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</si>
  <si>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</si>
  <si>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</si>
  <si>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</si>
  <si>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</si>
  <si>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</si>
  <si>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</si>
  <si>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</si>
  <si>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</si>
  <si>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</si>
  <si>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</si>
  <si>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</si>
  <si>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</si>
  <si>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</si>
  <si>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</si>
  <si>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</si>
  <si>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</si>
  <si>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</si>
  <si>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</si>
  <si>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</si>
  <si>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</si>
  <si>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</si>
  <si>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</si>
  <si>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</si>
  <si>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</si>
  <si>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</si>
  <si>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</si>
  <si>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</si>
  <si>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</si>
  <si>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</si>
  <si>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</si>
  <si>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</si>
  <si>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</si>
  <si>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</si>
  <si>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</si>
  <si>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</si>
  <si>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</si>
  <si>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</si>
  <si>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</si>
  <si>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</si>
  <si>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</si>
  <si>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</si>
  <si>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</si>
  <si>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</si>
  <si>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</si>
  <si>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</si>
  <si>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</si>
  <si>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</si>
  <si>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</si>
  <si>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</si>
  <si>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</si>
  <si>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</si>
  <si>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</si>
  <si>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</si>
  <si>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</si>
  <si>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</si>
  <si>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</si>
  <si>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</si>
  <si>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</si>
  <si>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</si>
  <si>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</si>
  <si>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</si>
  <si>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</si>
  <si>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</si>
  <si>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</si>
  <si>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</si>
  <si>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</si>
  <si>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</si>
  <si>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</si>
  <si>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</si>
  <si>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</si>
  <si>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</si>
  <si>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</si>
  <si>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</si>
  <si>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</si>
  <si>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</si>
  <si>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</si>
  <si>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</si>
  <si>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</si>
  <si>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</si>
  <si>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</si>
  <si>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</si>
  <si>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</si>
  <si>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</si>
  <si>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</si>
  <si>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</si>
  <si>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</si>
  <si>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</si>
  <si>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</si>
  <si>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</si>
  <si>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</si>
  <si>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</si>
  <si>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</si>
  <si>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</si>
  <si>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</si>
  <si>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</si>
  <si>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</si>
  <si>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</si>
  <si>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</si>
  <si>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</si>
  <si>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</si>
  <si>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</si>
  <si>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</si>
  <si>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</si>
  <si>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</si>
  <si>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</si>
  <si>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</si>
  <si>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</si>
  <si>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</si>
  <si>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</si>
  <si>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</si>
  <si>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</si>
  <si>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</si>
  <si>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</si>
  <si>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</si>
  <si>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</si>
  <si>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</si>
  <si>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</si>
  <si>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</si>
  <si>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</si>
  <si>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</si>
  <si>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</si>
  <si>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</si>
  <si>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</si>
  <si>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</si>
  <si>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</si>
  <si>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</si>
  <si>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</si>
  <si>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</si>
  <si>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</si>
  <si>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</si>
  <si>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</si>
  <si>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</si>
  <si>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</si>
  <si>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</si>
  <si>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</si>
  <si>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</si>
  <si>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</si>
  <si>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</si>
  <si>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</si>
  <si>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</si>
  <si>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</si>
  <si>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</si>
  <si>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</si>
  <si>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</si>
  <si>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</si>
  <si>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</si>
  <si>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</si>
  <si>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</si>
  <si>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</si>
  <si>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</si>
  <si>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</si>
  <si>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</si>
  <si>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</si>
  <si>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</si>
  <si>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</si>
  <si>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</si>
  <si>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</si>
  <si>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</si>
  <si>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</si>
  <si>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</si>
  <si>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</si>
  <si>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</si>
  <si>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</si>
  <si>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</si>
  <si>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</si>
  <si>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</si>
  <si>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</si>
  <si>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</si>
  <si>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</si>
  <si>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</si>
  <si>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</si>
  <si>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</si>
  <si>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</si>
  <si>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</si>
  <si>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</si>
  <si>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</si>
  <si>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</si>
  <si>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</si>
  <si>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</si>
  <si>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</si>
  <si>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</si>
  <si>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</si>
  <si>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</si>
  <si>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</si>
  <si>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</si>
  <si>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</si>
  <si>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</si>
  <si>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</si>
  <si>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</si>
  <si>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</si>
  <si>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</si>
  <si>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</si>
  <si>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</si>
  <si>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</si>
  <si>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</si>
  <si>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</si>
  <si>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</si>
  <si>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</si>
  <si>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</si>
  <si>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</si>
  <si>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</si>
  <si>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</si>
  <si>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</si>
  <si>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</si>
  <si>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</si>
  <si>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</si>
  <si>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</si>
  <si>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</si>
  <si>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</si>
  <si>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</si>
  <si>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</si>
  <si>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</si>
  <si>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</si>
  <si>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</si>
  <si>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</si>
  <si>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</si>
  <si>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</si>
  <si>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</si>
  <si>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</si>
  <si>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</si>
  <si>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</si>
  <si>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</si>
  <si>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</si>
  <si>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</si>
  <si>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</si>
  <si>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</si>
  <si>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</si>
  <si>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</si>
  <si>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</si>
  <si>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</si>
  <si>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</si>
  <si>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</si>
  <si>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</si>
  <si>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</si>
  <si>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</si>
  <si>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</si>
  <si>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</si>
  <si>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</si>
  <si>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</si>
  <si>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</si>
  <si>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</si>
  <si>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</si>
  <si>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</si>
  <si>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</si>
  <si>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</si>
  <si>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</si>
  <si>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</si>
  <si>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</si>
  <si>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</si>
  <si>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</si>
  <si>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</si>
  <si>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</si>
  <si>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</si>
  <si>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</si>
  <si>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</si>
  <si>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</si>
  <si>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</si>
  <si>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</si>
  <si>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</si>
  <si>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</si>
  <si>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</si>
  <si>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</si>
  <si>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</si>
  <si>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</si>
  <si>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</si>
  <si>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</si>
  <si>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</si>
  <si>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</si>
  <si>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</si>
  <si>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</si>
  <si>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</si>
  <si>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</si>
  <si>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</si>
  <si>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</si>
  <si>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</si>
  <si>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</si>
  <si>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</si>
  <si>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</si>
  <si>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</si>
  <si>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</si>
  <si>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</si>
  <si>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</si>
  <si>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</si>
  <si>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</si>
  <si>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</si>
  <si>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</si>
  <si>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</si>
  <si>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</si>
  <si>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</si>
  <si>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</si>
  <si>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</si>
  <si>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</si>
  <si>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</si>
  <si>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</si>
  <si>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</si>
  <si>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</si>
  <si>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</si>
  <si>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</si>
  <si>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</si>
  <si>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</si>
  <si>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</si>
  <si>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</si>
  <si>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</si>
  <si>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</si>
  <si>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</si>
  <si>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</si>
  <si>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</si>
  <si>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</si>
  <si>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</si>
  <si>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</si>
  <si>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</si>
  <si>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</si>
  <si>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</si>
  <si>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</si>
  <si>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</si>
  <si>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</si>
  <si>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</si>
  <si>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</si>
  <si>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</si>
  <si>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</si>
  <si>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</si>
  <si>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</si>
  <si>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</si>
  <si>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</si>
  <si>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</si>
  <si>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</si>
  <si>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</si>
  <si>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</si>
  <si>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</si>
  <si>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</si>
  <si>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</si>
  <si>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</si>
  <si>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</si>
  <si>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</si>
  <si>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</si>
  <si>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</si>
  <si>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</si>
  <si>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</si>
  <si>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</si>
  <si>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</si>
  <si>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</si>
  <si>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</si>
  <si>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</si>
  <si>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</si>
  <si>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</si>
  <si>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</si>
  <si>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</si>
  <si>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</si>
  <si>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</si>
  <si>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</si>
  <si>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</si>
  <si>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</si>
  <si>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</si>
  <si>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</si>
  <si>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</si>
  <si>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</si>
  <si>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</si>
  <si>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</si>
  <si>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</si>
  <si>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</si>
  <si>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</si>
  <si>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</si>
  <si>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</si>
  <si>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</si>
  <si>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</si>
  <si>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</si>
  <si>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</si>
  <si>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</si>
  <si>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</si>
  <si>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</si>
  <si>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</si>
  <si>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</si>
  <si>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</si>
  <si>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</si>
  <si>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</si>
  <si>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</si>
  <si>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</si>
  <si>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</si>
  <si>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</si>
  <si>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</si>
  <si>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</si>
  <si>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</si>
  <si>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</si>
  <si>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</si>
  <si>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</si>
  <si>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</si>
  <si>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</si>
  <si>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</si>
  <si>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</si>
  <si>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</si>
  <si>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</si>
  <si>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</si>
  <si>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</si>
  <si>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</si>
  <si>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</si>
  <si>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</si>
  <si>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</si>
  <si>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</si>
  <si>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</si>
  <si>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</si>
  <si>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</si>
  <si>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</si>
  <si>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</si>
  <si>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</si>
  <si>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</si>
  <si>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</si>
  <si>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</si>
  <si>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</si>
  <si>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</si>
  <si>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</si>
  <si>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</si>
  <si>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</si>
  <si>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</si>
  <si>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</si>
  <si>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</si>
  <si>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</si>
  <si>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</si>
  <si>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</si>
  <si>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</si>
  <si>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</si>
  <si>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</si>
  <si>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</si>
  <si>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</si>
  <si>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</si>
  <si>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</si>
  <si>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</si>
  <si>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</si>
  <si>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</si>
  <si>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</si>
  <si>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</si>
  <si>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</si>
  <si>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</si>
  <si>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</si>
  <si>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</si>
  <si>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</si>
  <si>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</si>
  <si>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</si>
  <si>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</si>
  <si>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</si>
  <si>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</si>
  <si>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</si>
  <si>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</si>
  <si>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</si>
  <si>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</si>
  <si>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</si>
  <si>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</si>
  <si>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</si>
  <si>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</si>
  <si>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</si>
  <si>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</si>
  <si>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</si>
  <si>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</si>
  <si>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</si>
  <si>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</si>
  <si>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</si>
  <si>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</si>
  <si>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</si>
  <si>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</si>
  <si>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</si>
  <si>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</si>
  <si>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</si>
  <si>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</si>
  <si>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</si>
  <si>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</si>
  <si>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</si>
  <si>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</si>
  <si>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</si>
  <si>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</si>
  <si>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</si>
  <si>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</si>
  <si>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</si>
  <si>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</si>
  <si>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</si>
  <si>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</si>
  <si>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</si>
  <si>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</si>
  <si>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</si>
  <si>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</si>
  <si>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</si>
  <si>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</si>
  <si>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</si>
  <si>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</si>
  <si>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</si>
  <si>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</si>
  <si>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</si>
  <si>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</si>
  <si>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</si>
  <si>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</si>
  <si>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</si>
  <si>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</si>
  <si>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</si>
  <si>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</si>
  <si>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</si>
  <si>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</si>
  <si>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</si>
  <si>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</si>
  <si>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</si>
  <si>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</si>
  <si>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</si>
  <si>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</si>
  <si>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</si>
  <si>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</si>
  <si>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</si>
  <si>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</si>
  <si>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</si>
  <si>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</si>
  <si>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</si>
  <si>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</si>
  <si>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</si>
  <si>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</si>
  <si>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</si>
  <si>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</si>
  <si>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</si>
  <si>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</si>
  <si>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</si>
  <si>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</si>
  <si>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</si>
  <si>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</si>
  <si>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</si>
  <si>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</si>
  <si>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</si>
  <si>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</si>
  <si>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</si>
  <si>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</si>
  <si>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</si>
  <si>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</si>
  <si>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</si>
  <si>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</si>
  <si>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</si>
  <si>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</si>
  <si>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</si>
  <si>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</si>
  <si>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</si>
  <si>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</si>
  <si>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</si>
  <si>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</si>
  <si>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</si>
  <si>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</si>
  <si>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</si>
  <si>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</si>
  <si>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</si>
  <si>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</si>
  <si>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</si>
  <si>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</si>
  <si>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</si>
  <si>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</si>
  <si>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</si>
  <si>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</si>
  <si>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</si>
  <si>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</si>
  <si>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</si>
  <si>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</si>
  <si>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</si>
  <si>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</si>
  <si>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</si>
  <si>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</si>
  <si>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</si>
  <si>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</si>
  <si>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</si>
  <si>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</si>
  <si>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</si>
  <si>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</si>
  <si>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</si>
  <si>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</si>
  <si>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</si>
  <si>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</si>
  <si>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</si>
  <si>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</si>
  <si>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</si>
  <si>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</si>
  <si>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</si>
  <si>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</si>
  <si>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</si>
  <si>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</si>
  <si>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</si>
  <si>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</si>
  <si>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</si>
  <si>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</si>
  <si>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</si>
  <si>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</si>
  <si>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</si>
  <si>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</si>
  <si>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</si>
  <si>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</si>
  <si>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</si>
  <si>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</si>
  <si>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</si>
  <si>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</si>
  <si>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</si>
  <si>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</si>
  <si>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</si>
  <si>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</si>
  <si>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</si>
  <si>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</si>
  <si>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</si>
  <si>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</si>
  <si>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</si>
  <si>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</si>
  <si>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</si>
  <si>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</si>
  <si>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</si>
  <si>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</si>
  <si>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</si>
  <si>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</si>
  <si>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</si>
  <si>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</si>
  <si>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</si>
  <si>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</si>
  <si>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</si>
  <si>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</si>
  <si>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</si>
  <si>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</si>
  <si>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</si>
  <si>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</si>
  <si>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</si>
  <si>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</si>
  <si>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</si>
  <si>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</si>
  <si>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</si>
  <si>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</si>
  <si>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</si>
  <si>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</si>
  <si>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</si>
  <si>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</si>
  <si>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</si>
  <si>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</si>
  <si>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</si>
  <si>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</si>
  <si>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</si>
  <si>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</si>
  <si>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</si>
  <si>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</si>
  <si>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</si>
  <si>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</si>
  <si>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</si>
  <si>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</si>
  <si>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</si>
  <si>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</si>
  <si>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</si>
  <si>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</si>
  <si>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</si>
  <si>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</si>
  <si>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</si>
  <si>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</si>
  <si>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</si>
  <si>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</si>
  <si>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</si>
  <si>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</si>
  <si>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</si>
  <si>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</si>
  <si>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</si>
  <si>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</si>
  <si>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</si>
  <si>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</si>
  <si>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</si>
  <si>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</si>
  <si>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</si>
  <si>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</si>
  <si>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</si>
  <si>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</si>
  <si>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</si>
  <si>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</si>
  <si>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</si>
  <si>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</si>
  <si>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</si>
  <si>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</si>
  <si>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</si>
  <si>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</si>
  <si>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</si>
  <si>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</si>
  <si>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</si>
  <si>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</si>
  <si>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</si>
  <si>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</si>
  <si>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</si>
  <si>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</si>
  <si>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</si>
  <si>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</si>
  <si>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</si>
  <si>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</si>
  <si>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</si>
  <si>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</si>
  <si>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</si>
  <si>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</si>
  <si>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</si>
  <si>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</si>
  <si>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</si>
  <si>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</si>
  <si>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</si>
  <si>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</si>
  <si>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</si>
  <si>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</si>
  <si>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</si>
  <si>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</si>
  <si>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</si>
  <si>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</si>
  <si>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</si>
  <si>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</si>
  <si>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</si>
  <si>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</si>
  <si>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</si>
  <si>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</si>
  <si>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</si>
  <si>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</si>
  <si>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</si>
  <si>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</si>
  <si>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</si>
  <si>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</si>
  <si>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</si>
  <si>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</si>
  <si>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</si>
  <si>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</si>
  <si>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</si>
  <si>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</si>
  <si>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</si>
  <si>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</si>
  <si>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</si>
  <si>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</si>
  <si>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</si>
  <si>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</si>
  <si>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</si>
  <si>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</si>
  <si>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</si>
  <si>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</si>
  <si>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</si>
  <si>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</si>
  <si>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</si>
  <si>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</si>
  <si>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</si>
  <si>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</si>
  <si>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</si>
  <si>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</si>
  <si>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</si>
  <si>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</si>
  <si>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</si>
  <si>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</si>
  <si>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</si>
  <si>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</si>
  <si>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</si>
  <si>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</si>
  <si>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</si>
  <si>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</si>
  <si>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</si>
  <si>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</si>
  <si>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</si>
  <si>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</si>
  <si>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</si>
  <si>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</si>
  <si>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</si>
  <si>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</si>
  <si>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</si>
  <si>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</si>
  <si>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</si>
  <si>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</si>
  <si>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</si>
  <si>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</si>
  <si>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</si>
  <si>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</si>
  <si>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</si>
  <si>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</si>
  <si>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</si>
  <si>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</si>
  <si>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</si>
  <si>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</si>
  <si>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</si>
  <si>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</si>
  <si>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</si>
  <si>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</si>
  <si>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</si>
  <si>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</si>
  <si>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</si>
  <si>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</si>
  <si>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</si>
  <si>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</si>
  <si>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</si>
  <si>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</si>
  <si>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</si>
  <si>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</si>
  <si>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</si>
  <si>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</si>
  <si>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</si>
  <si>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</si>
  <si>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</si>
  <si>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</si>
  <si>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</si>
  <si>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</si>
  <si>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</si>
  <si>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</si>
  <si>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</si>
  <si>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</si>
  <si>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</si>
  <si>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</si>
  <si>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</si>
  <si>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</si>
  <si>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</si>
  <si>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</si>
  <si>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</si>
  <si>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</si>
  <si>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</si>
  <si>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</si>
  <si>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</si>
  <si>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</si>
  <si>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</si>
  <si>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</si>
  <si>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</si>
  <si>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</si>
  <si>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</si>
  <si>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</si>
  <si>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</si>
  <si>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</si>
  <si>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</si>
  <si>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</si>
  <si>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</si>
  <si>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</si>
  <si>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</si>
  <si>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</si>
  <si>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</si>
  <si>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</si>
  <si>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</si>
  <si>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</si>
  <si>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</si>
  <si>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</si>
  <si>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</si>
  <si>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</si>
  <si>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</si>
  <si>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</si>
  <si>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</si>
  <si>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</si>
  <si>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</si>
  <si>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</si>
  <si>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</si>
  <si>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</si>
  <si>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</si>
  <si>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</si>
  <si>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</si>
  <si>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</si>
  <si>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</si>
  <si>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</si>
  <si>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</si>
  <si>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</si>
  <si>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</si>
  <si>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</si>
  <si>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</si>
  <si>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</si>
  <si>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</si>
  <si>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</si>
  <si>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</si>
  <si>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</si>
  <si>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</si>
  <si>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</si>
  <si>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</si>
  <si>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</si>
  <si>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</si>
  <si>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</si>
  <si>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</si>
  <si>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</si>
  <si>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</si>
  <si>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</si>
  <si>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</si>
  <si>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</si>
  <si>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</si>
  <si>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</si>
  <si>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</si>
  <si>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</si>
  <si>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</si>
  <si>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</si>
  <si>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</si>
  <si>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</si>
  <si>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</si>
  <si>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</si>
  <si>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</si>
  <si>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</si>
  <si>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</si>
  <si>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</si>
  <si>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</si>
  <si>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</si>
  <si>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</si>
  <si>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</si>
  <si>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</si>
  <si>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</si>
  <si>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</si>
  <si>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</si>
  <si>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</si>
  <si>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</si>
  <si>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</si>
  <si>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</si>
  <si>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</si>
  <si>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</si>
  <si>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</si>
  <si>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</si>
  <si>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</si>
  <si>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</si>
  <si>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</si>
  <si>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</si>
  <si>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</si>
  <si>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</si>
  <si>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</si>
  <si>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</si>
  <si>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</si>
  <si>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</si>
  <si>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</si>
  <si>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</si>
  <si>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</si>
  <si>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</si>
  <si>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</si>
  <si>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</si>
  <si>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</si>
  <si>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</si>
  <si>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</si>
  <si>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</si>
  <si>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</si>
  <si>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</si>
  <si>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</si>
  <si>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</si>
  <si>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</si>
  <si>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</si>
  <si>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</si>
  <si>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</si>
  <si>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</si>
  <si>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</si>
  <si>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</si>
  <si>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</si>
  <si>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</si>
  <si>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</si>
  <si>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</si>
  <si>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</si>
  <si>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</si>
  <si>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</si>
  <si>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</si>
  <si>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</si>
  <si>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</si>
  <si>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</si>
  <si>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</si>
  <si>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</si>
  <si>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</si>
  <si>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</si>
  <si>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</si>
  <si>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</si>
  <si>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</si>
  <si>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</si>
  <si>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</si>
  <si>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</si>
  <si>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</si>
  <si>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</si>
  <si>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</si>
  <si>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</si>
  <si>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</si>
  <si>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</si>
  <si>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</si>
  <si>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</si>
  <si>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</si>
  <si>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</si>
  <si>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</si>
  <si>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</si>
  <si>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</si>
  <si>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</si>
  <si>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</si>
  <si>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</si>
  <si>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</si>
  <si>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</si>
  <si>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</si>
  <si>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</si>
  <si>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</si>
  <si>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</si>
  <si>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</si>
  <si>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</si>
  <si>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</si>
  <si>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</si>
  <si>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</si>
  <si>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</si>
  <si>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</si>
  <si>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</si>
  <si>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</si>
  <si>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</si>
  <si>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</si>
  <si>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</si>
  <si>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</si>
  <si>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</si>
  <si>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</si>
  <si>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</si>
  <si>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</si>
  <si>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</si>
  <si>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</si>
  <si>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</si>
  <si>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</si>
  <si>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</si>
  <si>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</si>
  <si>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</si>
  <si>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</si>
  <si>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</si>
  <si>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</si>
  <si>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</si>
  <si>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</si>
  <si>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</si>
  <si>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</si>
  <si>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</si>
  <si>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</si>
  <si>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</si>
  <si>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</si>
  <si>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</si>
  <si>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</si>
  <si>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</si>
  <si>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</si>
  <si>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</si>
  <si>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</si>
  <si>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</si>
  <si>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</si>
  <si>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</si>
  <si>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</si>
  <si>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</si>
  <si>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</si>
  <si>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</si>
  <si>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</si>
  <si>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</si>
  <si>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</si>
  <si>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</si>
  <si>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</si>
  <si>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</si>
  <si>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</si>
  <si>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</si>
  <si>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</si>
  <si>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</si>
  <si>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</si>
  <si>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</si>
  <si>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</si>
  <si>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</si>
  <si>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</si>
  <si>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</si>
  <si>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</si>
  <si>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</si>
  <si>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</si>
  <si>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</si>
  <si>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</si>
  <si>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</si>
  <si>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</si>
  <si>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</si>
  <si>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</si>
  <si>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</si>
  <si>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</si>
  <si>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</si>
  <si>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</si>
  <si>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</si>
  <si>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</si>
  <si>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</si>
  <si>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</si>
  <si>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</si>
  <si>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</si>
  <si>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</si>
  <si>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</si>
  <si>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</si>
  <si>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</si>
  <si>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</si>
  <si>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</si>
  <si>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</si>
  <si>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</si>
  <si>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</si>
  <si>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</si>
  <si>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</si>
  <si>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</si>
  <si>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</si>
  <si>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</si>
  <si>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</si>
  <si>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</si>
  <si>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</si>
  <si>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</si>
  <si>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</si>
  <si>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</si>
  <si>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</si>
  <si>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</si>
  <si>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</si>
  <si>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</si>
  <si>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</si>
  <si>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</si>
  <si>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</si>
  <si>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</si>
  <si>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</si>
  <si>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</si>
  <si>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</si>
  <si>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</si>
  <si>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</si>
  <si>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</si>
  <si>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</si>
  <si>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</si>
  <si>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</si>
  <si>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</si>
  <si>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</si>
  <si>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</si>
  <si>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</si>
  <si>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</si>
  <si>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</si>
  <si>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</si>
  <si>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</si>
  <si>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</si>
  <si>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</si>
  <si>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</si>
  <si>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</si>
  <si>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</si>
  <si>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</si>
  <si>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</si>
  <si>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</si>
  <si>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</si>
  <si>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</si>
  <si>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</si>
  <si>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</si>
  <si>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</si>
  <si>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</si>
  <si>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</si>
  <si>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</si>
  <si>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</si>
  <si>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</si>
  <si>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</si>
  <si>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</si>
  <si>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</si>
  <si>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</si>
  <si>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</si>
  <si>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</si>
  <si>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</si>
  <si>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</si>
  <si>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</si>
  <si>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</si>
  <si>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</si>
  <si>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</si>
  <si>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</si>
  <si>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</si>
  <si>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</si>
  <si>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</si>
  <si>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</si>
  <si>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</si>
  <si>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</si>
  <si>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</si>
  <si>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</si>
  <si>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</si>
  <si>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</si>
  <si>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</si>
  <si>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</si>
  <si>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</si>
  <si>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</si>
  <si>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</si>
  <si>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</si>
  <si>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</si>
  <si>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</si>
  <si>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</si>
  <si>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</si>
  <si>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</si>
  <si>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</si>
  <si>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</si>
  <si>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</si>
  <si>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</si>
  <si>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</si>
  <si>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</si>
  <si>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</si>
  <si>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</si>
  <si>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</si>
  <si>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</si>
  <si>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</si>
  <si>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</si>
  <si>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</si>
  <si>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</si>
  <si>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</si>
  <si>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</si>
  <si>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</si>
  <si>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</si>
  <si>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</si>
  <si>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</si>
  <si>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</si>
  <si>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</si>
  <si>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</si>
  <si>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</si>
  <si>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</si>
  <si>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</si>
  <si>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</si>
  <si>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</si>
  <si>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</si>
  <si>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</si>
  <si>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</si>
  <si>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</si>
  <si>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</si>
  <si>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</si>
  <si>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</si>
  <si>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</si>
  <si>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</si>
  <si>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</si>
  <si>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</si>
  <si>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</si>
  <si>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</si>
  <si>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</si>
  <si>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</si>
  <si>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</si>
  <si>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</si>
  <si>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</si>
  <si>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</si>
  <si>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</si>
  <si>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</si>
  <si>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</si>
  <si>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</si>
  <si>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</si>
  <si>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</si>
  <si>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</si>
  <si>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</si>
  <si>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</si>
  <si>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</si>
  <si>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</si>
  <si>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</si>
  <si>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</si>
  <si>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</si>
  <si>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</si>
  <si>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</si>
  <si>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</si>
  <si>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</si>
  <si>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</si>
  <si>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</si>
  <si>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</si>
  <si>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</si>
  <si>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</si>
  <si>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</si>
  <si>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</si>
  <si>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</si>
  <si>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</si>
  <si>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</si>
  <si>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</si>
  <si>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</si>
  <si>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</si>
  <si>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</si>
  <si>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</si>
  <si>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</si>
  <si>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</si>
  <si>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</si>
  <si>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</si>
  <si>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</si>
  <si>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</si>
  <si>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</si>
  <si>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</si>
  <si>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</si>
  <si>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</si>
  <si>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</si>
  <si>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</si>
  <si>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</si>
  <si>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</si>
  <si>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</si>
  <si>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</si>
  <si>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</si>
  <si>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</si>
  <si>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</si>
  <si>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</si>
  <si>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</si>
  <si>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</si>
  <si>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</si>
  <si>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</si>
  <si>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</si>
  <si>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</si>
  <si>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</si>
  <si>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</si>
  <si>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</si>
  <si>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</si>
  <si>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</si>
  <si>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</si>
  <si>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</si>
  <si>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</si>
  <si>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</si>
  <si>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</si>
  <si>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</si>
  <si>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</si>
  <si>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</si>
  <si>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</si>
  <si>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</si>
  <si>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</si>
  <si>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</si>
  <si>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</si>
  <si>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</si>
  <si>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</si>
  <si>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</si>
  <si>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</si>
  <si>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</si>
  <si>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</si>
  <si>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</si>
  <si>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</si>
  <si>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</si>
  <si>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</si>
  <si>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</si>
  <si>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</si>
  <si>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</si>
  <si>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</si>
  <si>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</si>
  <si>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</si>
  <si>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</si>
  <si>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</si>
  <si>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</si>
  <si>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</si>
  <si>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</si>
  <si>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</si>
  <si>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</si>
  <si>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</si>
  <si>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</si>
  <si>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</si>
  <si>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</si>
  <si>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</si>
  <si>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</si>
  <si>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</si>
  <si>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</si>
  <si>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</si>
  <si>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</si>
  <si>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</si>
  <si>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</si>
  <si>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</si>
  <si>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</si>
  <si>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</si>
  <si>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</si>
  <si>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</si>
  <si>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</si>
  <si>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</si>
  <si>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</si>
  <si>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</si>
  <si>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</si>
  <si>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</si>
  <si>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</si>
  <si>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</si>
  <si>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</si>
  <si>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</si>
  <si>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</si>
  <si>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</si>
  <si>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</si>
  <si>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</si>
  <si>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</si>
  <si>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</si>
  <si>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</si>
  <si>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</si>
  <si>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</si>
  <si>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</si>
  <si>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</si>
  <si>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</si>
  <si>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</si>
  <si>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</si>
  <si>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</si>
  <si>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</si>
  <si>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</si>
  <si>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</si>
  <si>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</si>
  <si>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</si>
  <si>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</si>
  <si>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</si>
  <si>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</si>
  <si>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</si>
  <si>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</si>
  <si>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</si>
  <si>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</si>
  <si>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</si>
  <si>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</si>
  <si>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</si>
  <si>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</si>
  <si>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</si>
  <si>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</si>
  <si>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</si>
  <si>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</si>
  <si>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</si>
  <si>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</si>
  <si>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</si>
  <si>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</si>
  <si>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</si>
  <si>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</si>
  <si>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</si>
  <si>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</si>
  <si>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</si>
  <si>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</si>
  <si>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</si>
  <si>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</si>
  <si>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</si>
  <si>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</si>
  <si>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</si>
  <si>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</si>
  <si>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</si>
  <si>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</si>
  <si>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</si>
  <si>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</si>
  <si>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</si>
  <si>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</si>
  <si>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</si>
  <si>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</si>
  <si>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</si>
  <si>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</si>
  <si>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</si>
  <si>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</si>
  <si>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</si>
  <si>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</si>
  <si>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</si>
  <si>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</si>
  <si>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</si>
  <si>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</si>
  <si>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</si>
  <si>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</si>
  <si>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</si>
  <si>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</si>
  <si>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</si>
  <si>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</si>
  <si>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</si>
  <si>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</si>
  <si>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</si>
  <si>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</si>
  <si>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</si>
  <si>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</si>
  <si>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</si>
  <si>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</si>
  <si>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</si>
  <si>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</si>
  <si>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</si>
  <si>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</si>
  <si>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</si>
  <si>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</si>
  <si>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</si>
  <si>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</si>
  <si>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</si>
  <si>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</si>
  <si>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</si>
  <si>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</si>
  <si>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</si>
  <si>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</si>
  <si>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</si>
  <si>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</si>
  <si>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</si>
  <si>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</si>
  <si>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</si>
  <si>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</si>
  <si>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</si>
  <si>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</si>
  <si>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</si>
  <si>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</si>
  <si>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</si>
  <si>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</si>
  <si>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</si>
  <si>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</si>
  <si>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</si>
  <si>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</si>
  <si>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</si>
  <si>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</si>
  <si>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</si>
  <si>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</si>
  <si>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</si>
  <si>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</si>
  <si>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</si>
  <si>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</si>
  <si>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</si>
  <si>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</si>
  <si>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</si>
  <si>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</si>
  <si>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</si>
  <si>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</si>
  <si>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</si>
  <si>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</si>
  <si>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</si>
  <si>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</si>
  <si>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</si>
  <si>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</si>
  <si>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</si>
  <si>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</si>
  <si>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</si>
  <si>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</si>
  <si>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</si>
  <si>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</si>
  <si>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</si>
  <si>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</si>
  <si>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</si>
  <si>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</si>
  <si>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</si>
  <si>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</si>
  <si>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</si>
  <si>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</si>
  <si>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</si>
  <si>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</si>
  <si>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</si>
  <si>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</si>
  <si>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</si>
  <si>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</si>
  <si>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</si>
  <si>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</si>
  <si>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</si>
  <si>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</si>
  <si>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</si>
  <si>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</si>
  <si>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</si>
  <si>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</si>
  <si>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</si>
  <si>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</si>
  <si>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</si>
  <si>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</si>
  <si>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</si>
  <si>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</si>
  <si>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</si>
  <si>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</si>
  <si>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</si>
  <si>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</si>
  <si>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</si>
  <si>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</si>
  <si>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</si>
  <si>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</si>
  <si>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</si>
  <si>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</si>
  <si>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</si>
  <si>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</si>
  <si>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</si>
  <si>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</si>
  <si>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</si>
  <si>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</si>
  <si>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</si>
  <si>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</si>
  <si>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</si>
  <si>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</si>
  <si>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</si>
  <si>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</si>
  <si>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</si>
  <si>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</si>
  <si>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</si>
  <si>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</si>
  <si>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</si>
  <si>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</si>
  <si>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</si>
  <si>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</si>
  <si>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</si>
  <si>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</si>
  <si>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</si>
  <si>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</si>
  <si>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</si>
  <si>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</si>
  <si>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</si>
  <si>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</si>
  <si>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</si>
  <si>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</si>
  <si>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</si>
  <si>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</si>
  <si>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</si>
  <si>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</si>
  <si>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</si>
  <si>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</si>
  <si>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</si>
  <si>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</si>
  <si>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</si>
  <si>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</si>
  <si>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</si>
  <si>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</si>
  <si>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</si>
  <si>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</si>
  <si>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</si>
  <si>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</si>
  <si>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</si>
  <si>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</si>
  <si>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</si>
  <si>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</si>
  <si>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</si>
  <si>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</si>
  <si>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</si>
  <si>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</si>
  <si>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</si>
  <si>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</si>
  <si>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</si>
  <si>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</si>
  <si>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</si>
  <si>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</si>
  <si>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</si>
  <si>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</si>
  <si>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</si>
  <si>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</si>
  <si>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</si>
  <si>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</si>
  <si>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</si>
  <si>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</si>
  <si>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</si>
  <si>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</si>
  <si>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</si>
  <si>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</si>
  <si>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</si>
  <si>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</si>
  <si>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</si>
  <si>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</si>
  <si>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</si>
  <si>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</si>
  <si>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</si>
  <si>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</si>
  <si>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</si>
  <si>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</si>
  <si>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</si>
  <si>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</si>
  <si>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</si>
  <si>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</si>
  <si>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</si>
  <si>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</si>
  <si>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</si>
  <si>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</si>
  <si>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</si>
  <si>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</si>
  <si>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</si>
  <si>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</si>
  <si>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</si>
  <si>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</si>
  <si>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</si>
  <si>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</si>
  <si>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</si>
  <si>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</si>
  <si>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</si>
  <si>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</si>
  <si>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</si>
  <si>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</si>
  <si>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</si>
  <si>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</si>
  <si>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</si>
  <si>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</si>
  <si>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</si>
  <si>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</si>
  <si>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</si>
  <si>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</si>
  <si>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</si>
  <si>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</si>
  <si>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</si>
  <si>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</si>
  <si>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</si>
  <si>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</si>
  <si>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</si>
  <si>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</si>
  <si>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</si>
  <si>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</si>
  <si>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</si>
  <si>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</si>
  <si>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</si>
  <si>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</si>
  <si>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</si>
  <si>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</si>
  <si>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</si>
  <si>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</si>
  <si>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</si>
  <si>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</si>
  <si>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</si>
  <si>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</si>
  <si>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</si>
  <si>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</si>
  <si>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</si>
  <si>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</si>
  <si>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</si>
  <si>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</si>
  <si>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</si>
  <si>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</si>
  <si>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</si>
  <si>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</si>
  <si>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</si>
  <si>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</si>
  <si>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</si>
  <si>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</si>
  <si>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</si>
  <si>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</si>
  <si>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</si>
  <si>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</si>
  <si>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</si>
  <si>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</si>
  <si>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</si>
  <si>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</si>
  <si>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</si>
  <si>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</si>
  <si>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</si>
  <si>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</si>
  <si>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</si>
  <si>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</si>
  <si>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</si>
  <si>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</si>
  <si>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</si>
  <si>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</si>
  <si>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</si>
  <si>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</si>
  <si>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</si>
  <si>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</si>
  <si>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</si>
  <si>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</si>
  <si>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</si>
  <si>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</si>
  <si>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</si>
  <si>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</si>
  <si>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</si>
  <si>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</si>
  <si>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</si>
  <si>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</si>
  <si>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</si>
  <si>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</si>
  <si>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</si>
  <si>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</si>
  <si>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</si>
  <si>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</si>
  <si>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</si>
  <si>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</si>
  <si>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</si>
  <si>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</si>
  <si>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</si>
  <si>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</si>
  <si>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</si>
  <si>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</si>
  <si>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</si>
  <si>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</si>
  <si>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</si>
  <si>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</si>
  <si>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</si>
  <si>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</si>
  <si>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</si>
  <si>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</si>
  <si>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</si>
  <si>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</si>
  <si>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</si>
  <si>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</si>
  <si>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</si>
  <si>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</si>
  <si>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</si>
  <si>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</si>
  <si>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</si>
  <si>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</si>
  <si>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</si>
  <si>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</si>
  <si>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</si>
  <si>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</si>
  <si>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</si>
  <si>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</si>
  <si>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</si>
  <si>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</si>
  <si>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</si>
  <si>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</si>
  <si>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</si>
  <si>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</si>
  <si>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</si>
  <si>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</si>
  <si>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</si>
  <si>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</si>
  <si>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</si>
  <si>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</si>
  <si>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</si>
  <si>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</si>
  <si>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</si>
  <si>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</si>
  <si>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</si>
  <si>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</si>
  <si>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</si>
  <si>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</si>
  <si>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</si>
  <si>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</si>
  <si>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</si>
  <si>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</si>
  <si>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</si>
  <si>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</si>
  <si>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</si>
  <si>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</si>
  <si>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</si>
  <si>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</si>
  <si>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</si>
  <si>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</si>
  <si>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</si>
  <si>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</si>
  <si>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</si>
  <si>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</si>
  <si>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</si>
  <si>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</si>
  <si>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</si>
  <si>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</si>
  <si>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</si>
  <si>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</si>
  <si>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</si>
  <si>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</si>
  <si>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</si>
  <si>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</si>
  <si>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</si>
  <si>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</si>
  <si>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</si>
  <si>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</si>
  <si>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</si>
  <si>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</si>
  <si>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</si>
  <si>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</si>
  <si>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</si>
  <si>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</si>
  <si>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</si>
  <si>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</si>
  <si>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</si>
  <si>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</si>
  <si>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</si>
  <si>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</si>
  <si>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</si>
  <si>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</si>
  <si>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</si>
  <si>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</si>
  <si>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</si>
  <si>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</si>
  <si>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</si>
  <si>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</si>
  <si>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</si>
  <si>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</si>
  <si>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</si>
  <si>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</si>
  <si>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</si>
  <si>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</si>
  <si>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</si>
  <si>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</si>
  <si>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</si>
  <si>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</si>
  <si>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</si>
  <si>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</si>
  <si>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</si>
  <si>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</si>
  <si>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</si>
  <si>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</si>
  <si>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</si>
  <si>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</si>
  <si>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</si>
  <si>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</si>
  <si>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</si>
  <si>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</si>
  <si>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</si>
  <si>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</si>
  <si>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</si>
  <si>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</si>
  <si>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</si>
  <si>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</si>
  <si>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</si>
  <si>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</si>
  <si>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</si>
  <si>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</si>
  <si>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</si>
  <si>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</si>
  <si>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</si>
  <si>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</si>
  <si>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</si>
  <si>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</si>
  <si>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</si>
  <si>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</si>
  <si>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</si>
  <si>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</si>
  <si>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</si>
  <si>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</si>
  <si>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</si>
  <si>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</si>
  <si>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</si>
  <si>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</si>
  <si>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</si>
  <si>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</si>
  <si>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</si>
  <si>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</si>
  <si>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</si>
  <si>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</si>
  <si>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</si>
  <si>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</si>
  <si>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</si>
  <si>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</si>
  <si>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</si>
  <si>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</si>
  <si>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</si>
  <si>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</si>
  <si>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</si>
  <si>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</si>
  <si>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</si>
  <si>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</si>
  <si>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</si>
  <si>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</si>
  <si>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</si>
  <si>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</si>
  <si>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</si>
  <si>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</si>
  <si>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</si>
  <si>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</si>
  <si>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</si>
  <si>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</si>
  <si>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</si>
  <si>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</si>
  <si>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</si>
  <si>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</si>
  <si>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</si>
  <si>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</si>
  <si>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</si>
  <si>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</si>
  <si>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</si>
  <si>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</si>
  <si>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</si>
  <si>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</si>
  <si>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</si>
  <si>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</si>
  <si>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</si>
  <si>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</si>
  <si>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</si>
  <si>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</si>
  <si>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</si>
  <si>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</si>
  <si>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</si>
  <si>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</si>
  <si>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</si>
  <si>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</si>
  <si>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</si>
  <si>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</si>
  <si>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</si>
  <si>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</si>
  <si>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</si>
  <si>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</si>
  <si>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</si>
  <si>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</si>
  <si>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</si>
  <si>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</si>
  <si>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</si>
  <si>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</si>
  <si>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</si>
  <si>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</si>
  <si>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</si>
  <si>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</si>
  <si>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</si>
  <si>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</si>
  <si>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</si>
  <si>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</si>
  <si>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</si>
  <si>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</si>
  <si>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</si>
  <si>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</si>
  <si>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</si>
  <si>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</si>
  <si>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</si>
  <si>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</si>
  <si>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</si>
  <si>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</si>
  <si>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</si>
  <si>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</si>
  <si>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</si>
  <si>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</si>
  <si>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</si>
  <si>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</si>
  <si>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</si>
  <si>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</si>
  <si>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</si>
  <si>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</si>
  <si>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</si>
  <si>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</si>
  <si>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</si>
  <si>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</si>
  <si>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</si>
  <si>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</si>
  <si>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</si>
  <si>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</si>
  <si>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</si>
  <si>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</si>
  <si>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</si>
  <si>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</si>
  <si>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</si>
  <si>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</si>
  <si>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</si>
  <si>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</si>
  <si>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</si>
  <si>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</si>
  <si>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</si>
  <si>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</si>
  <si>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</si>
  <si>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</si>
  <si>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</si>
  <si>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</si>
  <si>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</si>
  <si>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</si>
  <si>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</si>
  <si>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</si>
  <si>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</si>
  <si>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</si>
  <si>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</si>
  <si>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</si>
  <si>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</si>
  <si>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</si>
  <si>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</si>
  <si>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</si>
  <si>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</si>
  <si>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</si>
  <si>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</si>
  <si>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</si>
  <si>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</si>
  <si>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</si>
  <si>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</si>
  <si>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</si>
  <si>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</si>
  <si>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</si>
  <si>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</si>
  <si>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</si>
  <si>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</si>
  <si>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</si>
  <si>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</si>
  <si>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</si>
  <si>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</si>
  <si>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</si>
  <si>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</si>
  <si>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</si>
  <si>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</si>
  <si>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</si>
  <si>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</si>
  <si>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</si>
  <si>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</si>
  <si>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</si>
  <si>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</si>
  <si>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</si>
  <si>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</si>
  <si>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</si>
  <si>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</si>
  <si>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</si>
  <si>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</si>
  <si>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</si>
  <si>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</si>
  <si>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</si>
  <si>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</si>
  <si>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</si>
  <si>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</si>
  <si>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</si>
  <si>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</si>
  <si>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</si>
  <si>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</si>
  <si>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</si>
  <si>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</si>
  <si>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</si>
  <si>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</si>
  <si>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</si>
  <si>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</si>
  <si>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</si>
  <si>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</si>
  <si>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</si>
  <si>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</si>
  <si>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</si>
  <si>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</si>
  <si>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</si>
  <si>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</si>
  <si>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</si>
  <si>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</si>
  <si>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</si>
  <si>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</si>
  <si>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</si>
  <si>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</si>
  <si>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</si>
  <si>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</si>
  <si>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</si>
  <si>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</si>
  <si>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</si>
  <si>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</si>
  <si>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</si>
  <si>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</si>
  <si>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</si>
  <si>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</si>
  <si>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</si>
  <si>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</si>
  <si>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</si>
  <si>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</si>
  <si>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</si>
  <si>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</si>
  <si>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</si>
  <si>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</si>
  <si>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</si>
  <si>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</si>
  <si>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</si>
  <si>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</si>
  <si>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</si>
  <si>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</si>
  <si>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</si>
  <si>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</si>
  <si>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</si>
  <si>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</si>
  <si>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</si>
  <si>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</si>
  <si>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</si>
  <si>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</si>
  <si>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</si>
  <si>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</si>
  <si>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</si>
  <si>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</si>
  <si>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</si>
  <si>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</si>
  <si>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</si>
  <si>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</si>
  <si>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</si>
  <si>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</si>
  <si>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</si>
  <si>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</si>
  <si>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</si>
  <si>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</si>
  <si>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</si>
  <si>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</si>
  <si>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</si>
  <si>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</si>
  <si>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</si>
  <si>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</si>
  <si>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</si>
  <si>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</si>
  <si>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</si>
  <si>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</si>
  <si>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</si>
  <si>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</si>
  <si>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</si>
  <si>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</si>
  <si>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</si>
  <si>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</si>
  <si>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</si>
  <si>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</si>
  <si>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</si>
  <si>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</si>
  <si>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</si>
  <si>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</si>
  <si>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</si>
  <si>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</si>
  <si>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</si>
  <si>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</si>
  <si>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</si>
  <si>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</si>
  <si>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</si>
  <si>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</si>
  <si>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</si>
  <si>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</si>
  <si>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</si>
  <si>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</si>
  <si>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</si>
  <si>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</si>
  <si>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</si>
  <si>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</si>
  <si>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</si>
  <si>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</si>
  <si>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</si>
  <si>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</si>
  <si>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</si>
  <si>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</si>
  <si>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</si>
  <si>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</si>
  <si>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</si>
  <si>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</si>
  <si>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</si>
  <si>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</si>
  <si>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</si>
  <si>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</si>
  <si>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</si>
  <si>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</si>
  <si>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</si>
  <si>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</si>
  <si>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</si>
  <si>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</si>
  <si>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</si>
  <si>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</si>
  <si>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</si>
  <si>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</si>
  <si>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</si>
  <si>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</si>
  <si>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</si>
  <si>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</si>
  <si>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</si>
  <si>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</si>
  <si>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</si>
  <si>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</si>
  <si>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</si>
  <si>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</si>
  <si>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</si>
  <si>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</si>
  <si>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</si>
  <si>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</si>
  <si>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</si>
  <si>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</si>
  <si>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</si>
  <si>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</si>
  <si>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</si>
  <si>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</si>
  <si>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</si>
  <si>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</si>
  <si>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</si>
  <si>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</si>
  <si>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</si>
  <si>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</si>
  <si>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</si>
  <si>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</si>
  <si>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</si>
  <si>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</si>
  <si>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</si>
  <si>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</si>
  <si>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</si>
  <si>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</si>
  <si>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</si>
  <si>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</si>
  <si>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</si>
  <si>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</si>
  <si>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</si>
  <si>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</si>
  <si>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</si>
  <si>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</si>
  <si>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</si>
  <si>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</si>
  <si>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</si>
  <si>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</si>
  <si>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</si>
  <si>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</si>
  <si>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</si>
  <si>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</si>
  <si>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</si>
  <si>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</si>
  <si>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</si>
  <si>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</si>
  <si>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</si>
  <si>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</si>
  <si>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</si>
  <si>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</si>
  <si>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</si>
  <si>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</si>
  <si>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</si>
  <si>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</si>
  <si>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</si>
  <si>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</si>
  <si>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</si>
  <si>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</si>
  <si>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</si>
  <si>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</si>
  <si>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</si>
  <si>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</si>
  <si>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</si>
  <si>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</si>
  <si>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</si>
  <si>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</si>
  <si>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</si>
  <si>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</si>
  <si>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</si>
  <si>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</si>
  <si>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</si>
  <si>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</si>
  <si>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</si>
  <si>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</si>
  <si>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</si>
  <si>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</si>
  <si>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</si>
  <si>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</si>
  <si>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</si>
  <si>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</si>
  <si>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</si>
  <si>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</si>
  <si>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</si>
  <si>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</si>
  <si>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</si>
  <si>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</si>
  <si>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</si>
  <si>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</si>
  <si>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</si>
  <si>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</si>
  <si>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</si>
  <si>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</si>
  <si>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</si>
  <si>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</si>
  <si>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</si>
  <si>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</si>
  <si>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</si>
  <si>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</si>
  <si>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</si>
  <si>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</si>
  <si>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</si>
  <si>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</si>
  <si>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</si>
  <si>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</si>
  <si>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</si>
  <si>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</si>
  <si>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</si>
  <si>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</si>
  <si>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</si>
  <si>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</si>
  <si>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</si>
  <si>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</si>
  <si>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</si>
  <si>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</si>
  <si>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</si>
  <si>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</si>
  <si>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</si>
  <si>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</si>
  <si>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</si>
  <si>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</si>
  <si>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</si>
  <si>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</si>
  <si>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</si>
  <si>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</si>
  <si>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</si>
  <si>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</si>
  <si>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</si>
  <si>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</si>
  <si>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</si>
  <si>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</si>
  <si>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</si>
  <si>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</si>
  <si>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</si>
  <si>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</si>
  <si>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</si>
  <si>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</si>
  <si>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</si>
  <si>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</si>
  <si>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</si>
  <si>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</si>
  <si>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</si>
  <si>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</si>
  <si>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</si>
  <si>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</si>
  <si>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</si>
  <si>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</si>
  <si>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</si>
  <si>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</si>
  <si>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</si>
  <si>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</si>
  <si>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</si>
  <si>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</si>
  <si>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</si>
  <si>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</si>
  <si>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</si>
  <si>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</si>
  <si>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</si>
  <si>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</si>
  <si>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</si>
  <si>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</si>
  <si>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</si>
  <si>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</si>
  <si>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</si>
  <si>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</si>
  <si>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</si>
  <si>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</si>
  <si>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</si>
  <si>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</si>
  <si>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</si>
  <si>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</si>
  <si>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</si>
  <si>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</si>
  <si>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</si>
  <si>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</si>
  <si>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</si>
  <si>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</si>
  <si>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</si>
  <si>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</si>
  <si>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</si>
  <si>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</si>
  <si>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</si>
  <si>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</si>
  <si>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</si>
  <si>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</si>
  <si>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</si>
  <si>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</si>
  <si>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</si>
  <si>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</si>
  <si>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</si>
  <si>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</si>
  <si>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</si>
  <si>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</si>
  <si>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</si>
  <si>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</si>
  <si>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</si>
  <si>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</si>
  <si>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</si>
  <si>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</si>
  <si>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</si>
  <si>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</si>
  <si>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</si>
  <si>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</si>
  <si>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</si>
  <si>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</si>
  <si>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</si>
  <si>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</si>
  <si>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</si>
  <si>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</si>
  <si>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</si>
  <si>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</si>
  <si>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</si>
  <si>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</si>
  <si>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</si>
  <si>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</si>
  <si>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</si>
  <si>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</si>
  <si>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</si>
  <si>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</si>
  <si>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</si>
  <si>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</si>
  <si>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</si>
  <si>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</si>
  <si>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</si>
  <si>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</si>
  <si>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</si>
  <si>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</si>
  <si>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</si>
  <si>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</si>
  <si>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</si>
  <si>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</si>
  <si>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</si>
  <si>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</si>
  <si>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</si>
  <si>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</si>
  <si>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</si>
  <si>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</si>
  <si>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</si>
  <si>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</si>
  <si>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</si>
  <si>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</si>
  <si>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</si>
  <si>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</si>
  <si>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</si>
  <si>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</si>
  <si>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</si>
  <si>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</si>
  <si>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</si>
  <si>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</si>
  <si>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</si>
  <si>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</si>
  <si>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</si>
  <si>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</si>
  <si>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</si>
  <si>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</si>
  <si>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</si>
  <si>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</si>
  <si>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</si>
  <si>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</si>
  <si>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</si>
  <si>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</si>
  <si>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</si>
  <si>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</si>
  <si>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</si>
  <si>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</si>
  <si>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</si>
  <si>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</si>
  <si>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</si>
  <si>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</si>
  <si>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</si>
  <si>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</si>
  <si>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</si>
  <si>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</si>
  <si>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</si>
  <si>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</si>
  <si>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</si>
  <si>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</si>
  <si>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</si>
  <si>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</si>
  <si>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</si>
  <si>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</si>
  <si>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</si>
  <si>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</si>
  <si>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</si>
  <si>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</si>
  <si>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</si>
  <si>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</si>
  <si>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</si>
  <si>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</si>
  <si>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</si>
  <si>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</si>
  <si>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</si>
  <si>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</si>
  <si>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</si>
  <si>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</si>
  <si>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</si>
  <si>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</si>
  <si>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</si>
  <si>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</si>
  <si>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</si>
  <si>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</si>
  <si>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</si>
  <si>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</si>
  <si>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</si>
  <si>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</si>
  <si>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</si>
  <si>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</si>
  <si>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</si>
  <si>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</si>
  <si>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</si>
  <si>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</si>
  <si>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</si>
  <si>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</si>
  <si>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</si>
  <si>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</si>
  <si>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</si>
  <si>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</si>
  <si>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</si>
  <si>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</si>
  <si>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</si>
  <si>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</si>
  <si>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</si>
  <si>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</si>
  <si>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</si>
  <si>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</si>
  <si>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</si>
  <si>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</si>
  <si>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</si>
  <si>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</si>
  <si>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</si>
  <si>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</si>
  <si>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</si>
  <si>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</si>
  <si>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</si>
  <si>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</si>
  <si>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</si>
  <si>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</si>
  <si>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</si>
  <si>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</si>
  <si>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</si>
  <si>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</si>
  <si>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</si>
  <si>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</si>
  <si>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</si>
  <si>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</si>
  <si>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</si>
  <si>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</si>
  <si>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</si>
  <si>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</si>
  <si>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</si>
  <si>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</si>
  <si>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</si>
  <si>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</si>
  <si>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</si>
  <si>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</si>
  <si>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</si>
  <si>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</si>
  <si>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</si>
  <si>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</si>
  <si>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</si>
  <si>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</si>
  <si>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</si>
  <si>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</si>
  <si>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</si>
  <si>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</si>
  <si>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</si>
  <si>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</si>
  <si>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</si>
  <si>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</si>
  <si>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</si>
  <si>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</si>
  <si>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</si>
  <si>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</si>
  <si>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</si>
  <si>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</si>
  <si>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</si>
  <si>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</si>
  <si>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</si>
  <si>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</si>
  <si>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</si>
  <si>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</si>
  <si>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</si>
  <si>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</si>
  <si>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</si>
  <si>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</si>
  <si>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</si>
  <si>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</si>
  <si>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</si>
  <si>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</si>
  <si>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</si>
  <si>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</si>
  <si>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</si>
  <si>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</si>
  <si>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</si>
  <si>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</si>
  <si>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</si>
  <si>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</si>
  <si>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</si>
  <si>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</si>
  <si>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</si>
  <si>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</si>
  <si>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</si>
  <si>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</si>
  <si>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</si>
  <si>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</si>
  <si>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</si>
  <si>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</si>
  <si>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</si>
  <si>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</si>
  <si>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</si>
  <si>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</si>
  <si>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</si>
  <si>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</si>
  <si>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</si>
  <si>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</si>
  <si>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</si>
  <si>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</si>
  <si>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</si>
  <si>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</si>
  <si>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</si>
  <si>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</si>
  <si>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</si>
  <si>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</si>
  <si>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</si>
  <si>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</si>
  <si>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</si>
  <si>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</si>
  <si>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</si>
  <si>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</si>
  <si>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</si>
  <si>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</si>
  <si>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</si>
  <si>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</si>
  <si>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</si>
  <si>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</si>
  <si>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</si>
  <si>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</si>
  <si>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</si>
  <si>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</si>
  <si>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</si>
  <si>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</si>
  <si>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</si>
  <si>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</si>
  <si>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</si>
  <si>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</si>
  <si>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</si>
  <si>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</si>
  <si>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</si>
  <si>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</si>
  <si>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</si>
  <si>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</si>
  <si>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</si>
  <si>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</si>
  <si>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</si>
  <si>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</si>
  <si>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</si>
  <si>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</si>
  <si>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</si>
  <si>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</si>
  <si>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</si>
  <si>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</si>
  <si>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</si>
  <si>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</si>
  <si>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</si>
  <si>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</si>
  <si>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</si>
  <si>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</si>
  <si>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</si>
  <si>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</si>
  <si>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</si>
  <si>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</si>
  <si>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</si>
  <si>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</si>
  <si>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</si>
  <si>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</si>
  <si>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</si>
  <si>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</si>
  <si>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</si>
  <si>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</si>
  <si>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</si>
  <si>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</si>
  <si>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</si>
  <si>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</si>
  <si>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</si>
  <si>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</si>
  <si>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</si>
  <si>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</si>
  <si>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</si>
  <si>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</si>
  <si>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</si>
  <si>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</si>
  <si>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</si>
  <si>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</si>
  <si>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</si>
  <si>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</si>
  <si>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</si>
  <si>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</si>
  <si>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</si>
  <si>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</si>
  <si>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</si>
  <si>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</si>
  <si>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</si>
  <si>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</si>
  <si>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</si>
  <si>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</si>
  <si>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</si>
  <si>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</si>
  <si>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</si>
  <si>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</si>
  <si>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</si>
  <si>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</si>
  <si>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</si>
  <si>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</si>
  <si>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</si>
  <si>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</si>
  <si>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</si>
  <si>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</si>
  <si>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</si>
  <si>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</si>
  <si>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</si>
  <si>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</si>
  <si>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</si>
  <si>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</si>
  <si>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</si>
  <si>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</si>
  <si>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</si>
  <si>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</si>
  <si>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</si>
  <si>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</si>
  <si>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</si>
  <si>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</si>
  <si>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</si>
  <si>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</si>
  <si>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</si>
  <si>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</si>
  <si>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</si>
  <si>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</si>
  <si>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</si>
  <si>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</si>
  <si>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</si>
  <si>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</si>
  <si>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</si>
  <si>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</si>
  <si>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</si>
  <si>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</si>
  <si>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</si>
  <si>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</si>
  <si>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</si>
  <si>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</si>
  <si>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</si>
  <si>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</si>
  <si>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</si>
  <si>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</si>
  <si>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</si>
  <si>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</si>
  <si>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</si>
  <si>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</si>
  <si>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</si>
  <si>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</si>
  <si>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</si>
  <si>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</si>
  <si>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</si>
  <si>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</si>
  <si>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</si>
  <si>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</si>
  <si>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</si>
  <si>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</si>
  <si>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</si>
  <si>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</si>
  <si>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</si>
  <si>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</si>
  <si>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</si>
  <si>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</si>
  <si>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</si>
  <si>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</si>
  <si>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</si>
  <si>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</si>
  <si>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</si>
  <si>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</si>
  <si>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</si>
  <si>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</si>
  <si>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</si>
  <si>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</si>
  <si>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</si>
  <si>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</si>
  <si>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</si>
  <si>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</si>
  <si>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</si>
  <si>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</si>
  <si>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</si>
  <si>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</si>
  <si>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</si>
  <si>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</si>
  <si>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</si>
  <si>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</si>
  <si>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</si>
  <si>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</si>
  <si>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</si>
  <si>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</si>
  <si>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</si>
  <si>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</si>
  <si>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</si>
  <si>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</si>
  <si>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</si>
  <si>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</si>
  <si>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</si>
  <si>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</si>
  <si>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</si>
  <si>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</si>
  <si>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</si>
  <si>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</si>
  <si>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</si>
  <si>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</si>
  <si>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</si>
  <si>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</si>
  <si>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</si>
  <si>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</si>
  <si>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</si>
  <si>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</si>
  <si>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</si>
  <si>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</si>
  <si>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</si>
  <si>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</si>
  <si>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</si>
  <si>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</si>
  <si>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</si>
  <si>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</si>
  <si>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</si>
  <si>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</si>
  <si>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</si>
  <si>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</si>
  <si>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</si>
  <si>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</si>
  <si>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</si>
  <si>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</si>
  <si>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</si>
  <si>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</si>
  <si>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</si>
  <si>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</si>
  <si>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</si>
  <si>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</si>
  <si>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</si>
  <si>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</si>
  <si>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</si>
  <si>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</si>
  <si>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</si>
  <si>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</si>
  <si>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</si>
  <si>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</si>
  <si>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</si>
  <si>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</si>
  <si>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</si>
  <si>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</si>
  <si>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</si>
  <si>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</si>
  <si>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</si>
  <si>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</si>
  <si>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</si>
  <si>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</si>
  <si>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</si>
  <si>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</si>
  <si>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</si>
  <si>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</si>
  <si>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</si>
  <si>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</si>
  <si>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</si>
  <si>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</si>
  <si>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</si>
  <si>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</si>
  <si>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</si>
  <si>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</si>
  <si>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</si>
  <si>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</si>
  <si>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</si>
  <si>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</si>
  <si>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</si>
  <si>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</si>
  <si>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</si>
  <si>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</si>
  <si>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</si>
  <si>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</si>
  <si>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</si>
  <si>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</si>
  <si>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</si>
  <si>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</si>
  <si>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</si>
  <si>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</si>
  <si>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</si>
  <si>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</si>
  <si>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</si>
  <si>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</si>
  <si>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</si>
  <si>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</si>
  <si>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</si>
  <si>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</si>
  <si>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</si>
  <si>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</si>
  <si>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</si>
  <si>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</si>
  <si>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</si>
  <si>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</si>
  <si>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</si>
  <si>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</si>
  <si>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</si>
  <si>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</si>
  <si>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</si>
  <si>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</si>
  <si>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</si>
  <si>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</si>
  <si>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</si>
  <si>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</si>
  <si>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</si>
  <si>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</si>
  <si>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</si>
  <si>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</si>
  <si>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</si>
  <si>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</si>
  <si>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</si>
  <si>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</si>
  <si>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</si>
  <si>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</si>
  <si>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</si>
  <si>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</si>
  <si>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</si>
  <si>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</si>
  <si>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</si>
  <si>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</si>
  <si>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</si>
  <si>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</si>
  <si>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</si>
  <si>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</si>
  <si>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</si>
  <si>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</si>
  <si>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</si>
  <si>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</si>
  <si>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</si>
  <si>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</si>
  <si>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</si>
  <si>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</si>
  <si>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</si>
  <si>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</si>
  <si>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</si>
  <si>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</si>
  <si>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</si>
  <si>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</si>
  <si>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</si>
  <si>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</si>
  <si>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</si>
  <si>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</si>
  <si>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</si>
  <si>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</si>
  <si>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</si>
  <si>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</si>
  <si>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</si>
  <si>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</si>
  <si>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</si>
  <si>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</si>
  <si>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</si>
  <si>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</si>
  <si>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</si>
  <si>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</si>
  <si>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</si>
  <si>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</si>
  <si>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</si>
  <si>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</si>
  <si>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</si>
  <si>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</si>
  <si>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</si>
  <si>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</si>
  <si>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</si>
  <si>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</si>
  <si>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</si>
  <si>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</si>
  <si>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</si>
  <si>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</si>
  <si>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</si>
  <si>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</si>
  <si>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</si>
  <si>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</si>
  <si>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</si>
  <si>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</si>
  <si>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</si>
  <si>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</si>
  <si>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</si>
  <si>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</si>
  <si>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</si>
  <si>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</si>
  <si>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</si>
  <si>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</si>
  <si>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</si>
  <si>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</si>
  <si>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</si>
  <si>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</si>
  <si>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</si>
  <si>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</si>
  <si>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</si>
  <si>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</si>
  <si>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</si>
  <si>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</si>
  <si>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</si>
  <si>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</si>
  <si>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</si>
  <si>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</si>
  <si>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</si>
  <si>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</si>
  <si>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</si>
  <si>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</si>
  <si>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</si>
  <si>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</si>
  <si>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</si>
  <si>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</si>
  <si>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</si>
  <si>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</si>
  <si>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</si>
  <si>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</si>
  <si>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</si>
  <si>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</si>
  <si>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</si>
  <si>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</si>
  <si>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</si>
  <si>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</si>
  <si>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</si>
  <si>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</si>
  <si>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</si>
  <si>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</si>
  <si>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</si>
  <si>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</si>
  <si>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</si>
  <si>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</si>
  <si>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</si>
  <si>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</si>
  <si>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</si>
  <si>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</si>
  <si>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</si>
  <si>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</si>
  <si>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</si>
  <si>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</si>
  <si>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</si>
  <si>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</si>
  <si>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</si>
  <si>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</si>
  <si>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</si>
  <si>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</si>
  <si>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</si>
  <si>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</si>
  <si>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</si>
  <si>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</si>
  <si>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</si>
  <si>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</si>
  <si>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</si>
  <si>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</si>
  <si>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</si>
  <si>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</si>
  <si>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</si>
  <si>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</si>
  <si>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</si>
  <si>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</si>
  <si>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</si>
  <si>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</si>
  <si>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</si>
  <si>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</si>
  <si>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</si>
  <si>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</si>
  <si>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</si>
  <si>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</si>
  <si>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</si>
  <si>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</si>
  <si>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</si>
  <si>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</si>
  <si>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</si>
  <si>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</si>
  <si>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</si>
  <si>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</si>
  <si>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</si>
  <si>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</si>
  <si>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</si>
  <si>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</si>
  <si>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</si>
  <si>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</si>
  <si>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</si>
  <si>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</si>
  <si>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</si>
  <si>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</si>
  <si>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</si>
  <si>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</si>
  <si>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</si>
  <si>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</si>
  <si>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</si>
  <si>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</si>
  <si>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</si>
  <si>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</si>
  <si>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</si>
  <si>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</si>
  <si>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</si>
  <si>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</si>
  <si>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</si>
  <si>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</si>
  <si>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</si>
  <si>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</si>
  <si>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</si>
  <si>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</si>
  <si>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</si>
  <si>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</si>
  <si>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</si>
  <si>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</si>
  <si>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</si>
  <si>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</si>
  <si>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</si>
  <si>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</si>
  <si>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</si>
  <si>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</si>
  <si>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</si>
  <si>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</si>
  <si>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</si>
  <si>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</si>
  <si>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</si>
  <si>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</si>
  <si>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</si>
  <si>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</si>
  <si>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</si>
  <si>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</si>
  <si>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</si>
  <si>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</si>
  <si>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</si>
  <si>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</si>
  <si>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</si>
  <si>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</si>
  <si>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</si>
  <si>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</si>
  <si>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</si>
  <si>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</si>
  <si>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</si>
  <si>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</si>
  <si>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</si>
  <si>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</si>
  <si>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</si>
  <si>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</si>
  <si>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</si>
  <si>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</si>
  <si>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</si>
  <si>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</si>
  <si>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</si>
  <si>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</si>
  <si>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</si>
  <si>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</si>
  <si>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</si>
  <si>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</si>
  <si>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</si>
  <si>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</si>
  <si>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</si>
  <si>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</si>
  <si>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</si>
  <si>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</si>
  <si>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</si>
  <si>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</si>
  <si>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</si>
  <si>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</si>
  <si>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</si>
  <si>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</si>
  <si>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</si>
  <si>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</si>
  <si>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</si>
  <si>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</si>
  <si>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</si>
  <si>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</si>
  <si>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</si>
  <si>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</si>
  <si>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</si>
  <si>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</si>
  <si>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</si>
  <si>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</si>
  <si>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</si>
  <si>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</si>
  <si>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</si>
  <si>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</si>
  <si>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</si>
  <si>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</si>
  <si>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</si>
  <si>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</si>
  <si>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</si>
  <si>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</si>
  <si>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</si>
  <si>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</si>
  <si>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</si>
  <si>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</si>
  <si>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</si>
  <si>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</si>
  <si>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</si>
  <si>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</si>
  <si>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</si>
  <si>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</si>
  <si>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</si>
  <si>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</si>
  <si>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</si>
  <si>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</si>
  <si>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</si>
  <si>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</si>
  <si>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</si>
  <si>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</si>
  <si>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</si>
  <si>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</si>
  <si>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</si>
  <si>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</si>
  <si>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</si>
  <si>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</si>
  <si>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</si>
  <si>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</si>
  <si>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</si>
  <si>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</si>
  <si>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</si>
  <si>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</si>
  <si>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</si>
  <si>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</si>
  <si>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</si>
  <si>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</si>
  <si>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</si>
  <si>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</si>
  <si>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</si>
  <si>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</si>
  <si>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</si>
  <si>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</si>
  <si>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</si>
  <si>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</si>
  <si>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</si>
  <si>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</si>
  <si>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</si>
  <si>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</si>
  <si>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</si>
  <si>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</si>
  <si>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</si>
  <si>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</si>
  <si>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</si>
  <si>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</si>
  <si>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</si>
  <si>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</si>
  <si>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</si>
  <si>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</si>
  <si>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</si>
  <si>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</si>
  <si>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</si>
  <si>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</si>
  <si>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</si>
  <si>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</si>
  <si>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</si>
  <si>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</si>
  <si>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</si>
  <si>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</si>
  <si>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</si>
  <si>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</si>
  <si>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</si>
  <si>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</si>
  <si>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</si>
  <si>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</si>
  <si>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</si>
  <si>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</si>
  <si>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</si>
  <si>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</si>
  <si>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</si>
  <si>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</si>
  <si>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</si>
  <si>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</si>
  <si>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</si>
  <si>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</si>
  <si>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</si>
  <si>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</si>
  <si>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</si>
  <si>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</si>
  <si>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</si>
  <si>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</si>
  <si>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</si>
  <si>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</si>
  <si>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</si>
  <si>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</si>
  <si>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</si>
  <si>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</si>
  <si>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</si>
  <si>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</si>
  <si>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</si>
  <si>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</si>
  <si>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</si>
  <si>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</si>
  <si>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</si>
  <si>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</si>
  <si>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</si>
  <si>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</si>
  <si>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</si>
  <si>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</si>
  <si>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</si>
  <si>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</si>
  <si>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</si>
  <si>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</si>
  <si>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</si>
  <si>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</si>
  <si>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</si>
  <si>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</si>
  <si>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</si>
  <si>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</si>
  <si>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</si>
  <si>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</si>
  <si>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</si>
  <si>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</si>
  <si>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</si>
  <si>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</si>
  <si>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</si>
  <si>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</si>
  <si>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</si>
  <si>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</si>
  <si>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</si>
  <si>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</si>
  <si>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</si>
  <si>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</si>
  <si>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</si>
  <si>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</si>
  <si>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</si>
  <si>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</si>
  <si>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</si>
  <si>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</si>
  <si>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</si>
  <si>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</si>
  <si>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</si>
  <si>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</si>
  <si>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</si>
  <si>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</si>
  <si>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</si>
  <si>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</si>
  <si>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</si>
  <si>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</si>
  <si>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</si>
  <si>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</si>
  <si>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</si>
  <si>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</si>
  <si>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</si>
  <si>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</si>
  <si>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</si>
  <si>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</si>
  <si>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</si>
  <si>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</si>
  <si>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</si>
  <si>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</si>
  <si>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</si>
  <si>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</si>
  <si>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</si>
  <si>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</si>
  <si>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</si>
  <si>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</si>
  <si>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</si>
  <si>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</si>
  <si>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</si>
  <si>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</si>
  <si>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</si>
  <si>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</si>
  <si>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</si>
  <si>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</si>
  <si>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</si>
  <si>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</si>
  <si>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</si>
  <si>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</si>
  <si>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</si>
  <si>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</si>
  <si>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</si>
  <si>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</si>
  <si>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</si>
  <si>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</si>
  <si>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</si>
  <si>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</si>
  <si>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</si>
  <si>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</si>
  <si>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</si>
  <si>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</si>
  <si>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</si>
  <si>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</si>
  <si>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</si>
  <si>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</si>
  <si>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</si>
  <si>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</si>
  <si>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</si>
  <si>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</si>
  <si>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</si>
  <si>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</si>
  <si>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</si>
  <si>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</si>
  <si>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</si>
  <si>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</si>
  <si>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</si>
  <si>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</si>
  <si>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</si>
  <si>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</si>
  <si>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</si>
  <si>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</si>
  <si>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</si>
  <si>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</si>
  <si>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</si>
  <si>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</si>
  <si>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</si>
  <si>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</si>
  <si>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</si>
  <si>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</si>
  <si>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</si>
  <si>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</si>
  <si>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</si>
  <si>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</si>
  <si>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</si>
  <si>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</si>
  <si>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</si>
  <si>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</si>
  <si>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</si>
  <si>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</si>
  <si>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</si>
  <si>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</si>
  <si>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</si>
  <si>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</si>
  <si>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</si>
  <si>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</si>
  <si>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</si>
  <si>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</si>
  <si>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</si>
  <si>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</si>
  <si>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</si>
  <si>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</si>
  <si>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</si>
  <si>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</si>
  <si>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</si>
  <si>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</si>
  <si>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</si>
  <si>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</si>
  <si>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</si>
  <si>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</si>
  <si>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</si>
  <si>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</si>
  <si>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</si>
  <si>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</si>
  <si>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</si>
  <si>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</si>
  <si>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</si>
  <si>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</si>
  <si>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</si>
  <si>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</si>
  <si>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</si>
  <si>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</si>
  <si>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</si>
  <si>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</si>
  <si>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</si>
  <si>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</si>
  <si>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</si>
  <si>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</si>
  <si>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</si>
  <si>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</si>
  <si>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</si>
  <si>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</si>
  <si>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</si>
  <si>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</si>
  <si>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</si>
  <si>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</si>
  <si>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</si>
  <si>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</si>
  <si>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</si>
  <si>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</si>
  <si>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</si>
  <si>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</si>
  <si>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</si>
  <si>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</si>
  <si>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</si>
  <si>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</si>
  <si>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</si>
  <si>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</si>
  <si>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</si>
  <si>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</si>
  <si>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</si>
  <si>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</si>
  <si>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</si>
  <si>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</si>
  <si>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</si>
  <si>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</si>
  <si>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</si>
  <si>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</si>
  <si>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</si>
  <si>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</si>
  <si>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</si>
  <si>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</si>
  <si>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</si>
  <si>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</si>
  <si>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</si>
  <si>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</si>
  <si>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</si>
  <si>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</si>
  <si>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</si>
  <si>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</si>
  <si>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</si>
  <si>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</si>
  <si>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</si>
  <si>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</si>
  <si>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</si>
  <si>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</si>
  <si>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</si>
  <si>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</si>
  <si>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</si>
  <si>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</si>
  <si>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</si>
  <si>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</si>
  <si>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</si>
  <si>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</si>
  <si>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</si>
  <si>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</si>
  <si>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</si>
  <si>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</si>
  <si>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</si>
  <si>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</si>
  <si>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</si>
  <si>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</si>
  <si>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</si>
  <si>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</si>
  <si>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</si>
  <si>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</si>
  <si>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</si>
  <si>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</si>
  <si>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</si>
  <si>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</si>
  <si>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</si>
  <si>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</si>
  <si>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</si>
  <si>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</si>
  <si>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</si>
  <si>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</si>
  <si>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</si>
  <si>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</si>
  <si>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</si>
  <si>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</si>
  <si>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</si>
  <si>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</si>
  <si>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</si>
  <si>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</si>
  <si>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</si>
  <si>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</si>
  <si>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</si>
  <si>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</si>
  <si>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</si>
  <si>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</si>
  <si>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</si>
  <si>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</si>
  <si>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</si>
  <si>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</si>
  <si>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</si>
  <si>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</si>
  <si>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</si>
  <si>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</si>
  <si>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</si>
  <si>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</si>
  <si>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</si>
  <si>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</si>
  <si>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</si>
  <si>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</si>
  <si>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</si>
  <si>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</si>
  <si>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</si>
  <si>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</si>
  <si>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</si>
  <si>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</si>
  <si>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</si>
  <si>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</si>
  <si>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</si>
  <si>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</si>
  <si>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</si>
  <si>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</si>
  <si>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</si>
  <si>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</si>
  <si>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</si>
  <si>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</si>
  <si>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</si>
  <si>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</si>
  <si>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</si>
  <si>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</si>
  <si>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</si>
  <si>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</si>
  <si>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</si>
  <si>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</si>
  <si>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</si>
  <si>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</si>
  <si>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</si>
  <si>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</si>
  <si>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</si>
  <si>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</si>
  <si>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</si>
  <si>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</si>
  <si>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</si>
  <si>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</si>
  <si>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</si>
  <si>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</si>
  <si>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</si>
  <si>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</si>
  <si>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</si>
  <si>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</si>
  <si>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</si>
  <si>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</si>
  <si>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</si>
  <si>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</si>
  <si>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</si>
  <si>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</si>
  <si>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</si>
  <si>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</si>
  <si>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</si>
  <si>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</si>
  <si>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</si>
  <si>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</si>
  <si>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</si>
  <si>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</si>
  <si>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</si>
  <si>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</si>
  <si>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</si>
  <si>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</si>
  <si>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</si>
  <si>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</si>
  <si>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</si>
  <si>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</si>
  <si>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</si>
  <si>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</si>
  <si>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</si>
  <si>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</si>
  <si>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</si>
  <si>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</si>
  <si>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</si>
  <si>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</si>
  <si>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</si>
  <si>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</si>
  <si>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</si>
  <si>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</si>
  <si>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</si>
  <si>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</si>
  <si>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</si>
  <si>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</si>
  <si>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</si>
  <si>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</si>
  <si>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</si>
  <si>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</si>
  <si>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</si>
  <si>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</si>
  <si>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</si>
  <si>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</si>
  <si>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</si>
  <si>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</si>
  <si>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</si>
  <si>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</si>
  <si>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</si>
  <si>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</si>
  <si>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</si>
  <si>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</si>
  <si>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</si>
  <si>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</si>
  <si>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</si>
  <si>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</si>
  <si>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</si>
  <si>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</si>
  <si>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</si>
  <si>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</si>
  <si>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</si>
  <si>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</si>
  <si>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</si>
  <si>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</si>
  <si>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</si>
  <si>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</si>
  <si>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</si>
  <si>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</si>
  <si>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</si>
  <si>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</si>
  <si>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</si>
  <si>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</si>
  <si>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</si>
  <si>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</si>
  <si>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</si>
  <si>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</si>
  <si>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</si>
  <si>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</si>
  <si>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</si>
  <si>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</si>
  <si>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</si>
  <si>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</si>
  <si>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</si>
  <si>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</si>
  <si>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</si>
  <si>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</si>
  <si>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</si>
  <si>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</si>
  <si>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</si>
  <si>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</si>
  <si>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</si>
  <si>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</si>
  <si>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</si>
  <si>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</si>
  <si>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</si>
  <si>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</si>
  <si>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</si>
  <si>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</si>
  <si>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</si>
  <si>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</si>
  <si>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</si>
  <si>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</si>
  <si>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</si>
  <si>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</si>
  <si>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</si>
  <si>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</si>
  <si>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</si>
  <si>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</si>
  <si>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</si>
  <si>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</si>
  <si>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</si>
  <si>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</si>
  <si>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</si>
  <si>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</si>
  <si>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</si>
  <si>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</si>
  <si>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</si>
  <si>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</si>
  <si>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</si>
  <si>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</si>
  <si>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</si>
  <si>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</si>
  <si>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</si>
  <si>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</si>
  <si>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</si>
  <si>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</si>
  <si>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</si>
  <si>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</si>
  <si>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</si>
  <si>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</si>
  <si>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</si>
  <si>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</si>
  <si>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</si>
  <si>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</si>
  <si>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</si>
  <si>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</si>
  <si>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</si>
  <si>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</si>
  <si>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</si>
  <si>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</si>
  <si>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</si>
  <si>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</si>
  <si>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</si>
  <si>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</si>
  <si>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</si>
  <si>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</si>
  <si>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</si>
  <si>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</si>
  <si>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</si>
  <si>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</si>
  <si>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</si>
  <si>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</si>
  <si>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</si>
  <si>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</si>
  <si>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</si>
  <si>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</si>
  <si>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</si>
  <si>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</si>
  <si>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</si>
  <si>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</si>
  <si>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</si>
  <si>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</si>
  <si>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</si>
  <si>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</si>
  <si>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</si>
  <si>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</si>
  <si>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</si>
  <si>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</si>
  <si>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</si>
  <si>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</si>
  <si>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</si>
  <si>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</si>
  <si>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</si>
  <si>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</si>
  <si>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</si>
  <si>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</si>
  <si>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</si>
  <si>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</si>
  <si>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</si>
  <si>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</si>
  <si>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</si>
  <si>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</si>
  <si>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</si>
  <si>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</si>
  <si>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</si>
  <si>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</si>
  <si>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</si>
  <si>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</si>
  <si>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</si>
  <si>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</si>
  <si>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</si>
  <si>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</si>
  <si>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</si>
  <si>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</si>
  <si>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</si>
  <si>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</si>
  <si>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</si>
  <si>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</si>
  <si>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</si>
  <si>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</si>
  <si>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</si>
  <si>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</si>
  <si>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</si>
  <si>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</si>
  <si>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</si>
  <si>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</si>
  <si>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</si>
  <si>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</si>
  <si>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</si>
  <si>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</si>
  <si>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</si>
  <si>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</si>
  <si>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</si>
  <si>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</si>
  <si>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</si>
  <si>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</si>
  <si>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</si>
  <si>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</si>
  <si>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</si>
  <si>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</si>
  <si>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</si>
  <si>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</si>
  <si>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</si>
  <si>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</si>
  <si>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</si>
  <si>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</si>
  <si>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</si>
  <si>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</si>
  <si>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</si>
  <si>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</si>
  <si>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</si>
  <si>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</si>
  <si>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</si>
  <si>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</si>
  <si>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</si>
  <si>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</si>
  <si>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</si>
  <si>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</si>
  <si>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</si>
  <si>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</si>
  <si>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</si>
  <si>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</si>
  <si>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</si>
  <si>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</si>
  <si>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</si>
  <si>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</si>
  <si>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</si>
  <si>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</si>
  <si>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</si>
  <si>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</si>
  <si>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</si>
  <si>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</si>
  <si>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</si>
  <si>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</si>
  <si>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</si>
  <si>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</si>
  <si>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</si>
  <si>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</si>
  <si>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</si>
  <si>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</si>
  <si>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</si>
  <si>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</si>
  <si>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</si>
  <si>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</si>
  <si>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</si>
  <si>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</si>
  <si>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</si>
  <si>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</si>
  <si>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</si>
  <si>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</si>
  <si>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</si>
  <si>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</si>
  <si>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</si>
  <si>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</si>
  <si>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</si>
  <si>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</si>
  <si>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</si>
  <si>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</si>
  <si>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</si>
  <si>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</si>
  <si>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</si>
  <si>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</si>
  <si>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</si>
  <si>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</si>
  <si>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</si>
  <si>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</si>
  <si>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</si>
  <si>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</si>
  <si>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</si>
  <si>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</si>
  <si>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</si>
  <si>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</si>
  <si>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</si>
  <si>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</si>
  <si>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</si>
  <si>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</si>
  <si>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</si>
  <si>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</si>
  <si>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</si>
  <si>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</si>
  <si>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</si>
  <si>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</si>
  <si>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</si>
  <si>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</si>
  <si>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</si>
  <si>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</si>
  <si>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</si>
  <si>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</si>
  <si>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</si>
  <si>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</si>
  <si>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</si>
  <si>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</si>
  <si>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</si>
  <si>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</si>
  <si>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</si>
  <si>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</si>
  <si>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</si>
  <si>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</si>
  <si>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</si>
  <si>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</si>
  <si>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</si>
  <si>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</si>
  <si>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</si>
  <si>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</si>
  <si>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</si>
  <si>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</si>
  <si>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</si>
  <si>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</si>
  <si>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</si>
  <si>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</si>
  <si>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</si>
  <si>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</si>
  <si>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</si>
  <si>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</si>
  <si>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</si>
  <si>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</si>
  <si>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</si>
  <si>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</si>
  <si>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</si>
  <si>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</si>
  <si>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</si>
  <si>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</si>
  <si>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</si>
  <si>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</si>
  <si>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</si>
  <si>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</si>
  <si>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</si>
  <si>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</si>
  <si>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</si>
  <si>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</si>
  <si>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</si>
  <si>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</si>
  <si>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</si>
  <si>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</si>
  <si>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</si>
  <si>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</si>
  <si>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</si>
  <si>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</si>
  <si>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</si>
  <si>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</si>
  <si>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</si>
  <si>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</si>
  <si>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</si>
  <si>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</si>
  <si>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</si>
  <si>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</si>
  <si>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</si>
  <si>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</si>
  <si>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</si>
  <si>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</si>
  <si>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</si>
  <si>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</si>
  <si>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</si>
  <si>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</si>
  <si>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</si>
  <si>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</si>
  <si>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</si>
  <si>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</si>
  <si>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</si>
  <si>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</si>
  <si>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</si>
  <si>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</si>
  <si>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</si>
  <si>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</si>
  <si>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</si>
  <si>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</si>
  <si>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</si>
  <si>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</si>
  <si>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</si>
  <si>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</si>
  <si>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</si>
  <si>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</si>
  <si>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</si>
  <si>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</si>
  <si>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</si>
  <si>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</si>
  <si>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</si>
  <si>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</si>
  <si>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</si>
  <si>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</si>
  <si>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</si>
  <si>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</si>
  <si>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</si>
  <si>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</si>
  <si>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</si>
  <si>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</si>
  <si>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</si>
  <si>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</si>
  <si>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</si>
  <si>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</si>
  <si>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</si>
  <si>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</si>
  <si>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</si>
  <si>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</si>
  <si>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</si>
  <si>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</si>
  <si>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</si>
  <si>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</si>
  <si>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</si>
  <si>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</si>
  <si>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</si>
  <si>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</si>
  <si>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</si>
  <si>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</si>
  <si>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</si>
  <si>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</si>
  <si>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</si>
  <si>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</si>
  <si>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</si>
  <si>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</si>
  <si>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</si>
  <si>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</si>
  <si>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</si>
  <si>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</si>
  <si>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</si>
  <si>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</si>
  <si>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</si>
  <si>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</si>
  <si>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</si>
  <si>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</si>
  <si>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</si>
  <si>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</si>
  <si>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</si>
  <si>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</si>
  <si>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</si>
  <si>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</si>
  <si>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</si>
  <si>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</si>
  <si>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</si>
  <si>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</si>
  <si>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</si>
  <si>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</si>
  <si>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</si>
  <si>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</si>
  <si>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</si>
  <si>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</si>
  <si>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</si>
  <si>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</si>
  <si>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</si>
  <si>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</si>
  <si>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</si>
  <si>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</si>
  <si>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</si>
  <si>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</si>
  <si>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</si>
  <si>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</si>
  <si>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</si>
  <si>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</si>
  <si>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</si>
  <si>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</si>
  <si>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</si>
  <si>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</si>
  <si>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</si>
  <si>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</si>
  <si>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</si>
  <si>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</si>
  <si>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</si>
  <si>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</si>
  <si>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</si>
  <si>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</si>
  <si>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</si>
  <si>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</si>
  <si>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</si>
  <si>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</si>
  <si>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</si>
  <si>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</si>
  <si>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</si>
  <si>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</si>
  <si>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</si>
  <si>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</si>
  <si>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</si>
  <si>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</si>
  <si>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</si>
  <si>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</si>
  <si>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</si>
  <si>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</si>
  <si>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</si>
  <si>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</si>
  <si>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</si>
  <si>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</si>
  <si>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</si>
  <si>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</si>
  <si>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</si>
  <si>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</si>
  <si>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</si>
  <si>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</si>
  <si>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</si>
  <si>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</si>
  <si>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</si>
  <si>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</si>
  <si>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</si>
  <si>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</si>
  <si>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</si>
  <si>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</si>
  <si>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</si>
  <si>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</si>
  <si>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</si>
  <si>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</si>
  <si>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</si>
  <si>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</si>
  <si>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</si>
  <si>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</si>
  <si>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</si>
  <si>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</si>
  <si>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</si>
  <si>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</si>
  <si>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</si>
  <si>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</si>
  <si>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</si>
  <si>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</si>
  <si>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</si>
  <si>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</si>
  <si>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</si>
  <si>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</si>
  <si>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</si>
  <si>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</si>
  <si>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</si>
  <si>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</si>
  <si>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</si>
  <si>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</si>
  <si>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</si>
  <si>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</si>
  <si>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</si>
  <si>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</si>
  <si>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</si>
  <si>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</si>
  <si>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</si>
  <si>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</si>
  <si>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</si>
  <si>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</si>
  <si>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</si>
  <si>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</si>
  <si>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</si>
  <si>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</si>
  <si>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</si>
  <si>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</si>
  <si>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</si>
  <si>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</si>
  <si>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</si>
  <si>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</si>
  <si>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</si>
  <si>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</si>
  <si>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</si>
  <si>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</si>
  <si>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</si>
  <si>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</si>
  <si>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</si>
  <si>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</si>
  <si>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</si>
  <si>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</si>
  <si>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</si>
  <si>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</si>
  <si>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</si>
  <si>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</si>
  <si>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</si>
  <si>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</si>
  <si>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</si>
  <si>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</si>
  <si>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</si>
  <si>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</si>
  <si>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</si>
  <si>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</si>
  <si>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</si>
  <si>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</si>
  <si>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</si>
  <si>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</si>
  <si>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</si>
  <si>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</si>
  <si>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</si>
  <si>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</si>
  <si>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</si>
  <si>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</si>
  <si>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</si>
  <si>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</si>
  <si>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</si>
  <si>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</si>
  <si>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</si>
  <si>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</si>
  <si>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</si>
  <si>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</si>
  <si>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</si>
  <si>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</si>
  <si>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</si>
  <si>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</si>
  <si>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</si>
  <si>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</si>
  <si>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</si>
  <si>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</si>
  <si>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</si>
  <si>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</si>
  <si>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</si>
  <si>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</si>
  <si>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</si>
  <si>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</si>
  <si>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</si>
  <si>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</si>
  <si>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</si>
  <si>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</si>
  <si>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</si>
  <si>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</si>
  <si>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</si>
  <si>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</si>
  <si>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</si>
  <si>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</si>
  <si>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</si>
  <si>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</si>
  <si>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</si>
  <si>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</si>
  <si>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</si>
  <si>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</si>
  <si>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</si>
  <si>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</si>
  <si>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</si>
  <si>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</si>
  <si>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</si>
  <si>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</si>
  <si>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</si>
  <si>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</si>
  <si>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</si>
  <si>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</si>
  <si>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</si>
  <si>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</si>
  <si>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</si>
  <si>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</si>
  <si>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</si>
  <si>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</si>
  <si>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</si>
  <si>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</si>
  <si>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</si>
  <si>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</si>
  <si>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</si>
  <si>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</si>
  <si>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</si>
  <si>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</si>
  <si>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</si>
  <si>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</si>
  <si>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</si>
  <si>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</si>
  <si>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</si>
  <si>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</si>
  <si>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</si>
  <si>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</si>
  <si>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</si>
  <si>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</si>
  <si>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</si>
  <si>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</si>
  <si>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</si>
  <si>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</si>
  <si>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</si>
  <si>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</si>
  <si>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</si>
  <si>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</si>
  <si>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</si>
  <si>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</si>
  <si>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</si>
  <si>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</si>
  <si>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</si>
  <si>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</si>
  <si>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</si>
  <si>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</si>
  <si>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</si>
  <si>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</si>
  <si>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</si>
  <si>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</si>
  <si>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</si>
  <si>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</si>
  <si>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</si>
  <si>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</si>
  <si>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</si>
  <si>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</si>
  <si>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</si>
  <si>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</si>
  <si>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</si>
  <si>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</si>
  <si>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</si>
  <si>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</si>
  <si>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</si>
  <si>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</si>
  <si>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</si>
  <si>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</si>
  <si>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</si>
  <si>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</si>
  <si>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</si>
  <si>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</si>
  <si>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</si>
  <si>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</si>
  <si>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</si>
  <si>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</si>
  <si>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</si>
  <si>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</si>
  <si>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</si>
  <si>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</si>
  <si>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</si>
  <si>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</si>
  <si>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</si>
  <si>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</si>
  <si>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</si>
  <si>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</si>
  <si>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</si>
  <si>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</si>
  <si>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</si>
  <si>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</si>
  <si>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</si>
  <si>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</si>
  <si>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</si>
  <si>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</si>
  <si>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</si>
  <si>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</si>
  <si>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</si>
  <si>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</si>
  <si>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</si>
  <si>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</si>
  <si>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</si>
  <si>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</si>
  <si>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</si>
  <si>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</si>
  <si>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</si>
  <si>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</si>
  <si>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</si>
  <si>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</si>
  <si>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</si>
  <si>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</si>
  <si>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</si>
  <si>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</si>
  <si>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</si>
  <si>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</si>
  <si>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</si>
  <si>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</si>
  <si>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</si>
  <si>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</si>
  <si>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</si>
  <si>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</si>
  <si>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</si>
  <si>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</si>
  <si>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</si>
  <si>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</si>
  <si>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</si>
  <si>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</si>
  <si>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</si>
  <si>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</si>
  <si>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</si>
  <si>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</si>
  <si>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</si>
  <si>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</si>
  <si>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</si>
  <si>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</si>
  <si>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</si>
  <si>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</si>
  <si>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</si>
  <si>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</si>
  <si>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</si>
  <si>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</si>
  <si>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</si>
  <si>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</si>
  <si>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</si>
  <si>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</si>
  <si>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</si>
  <si>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</si>
  <si>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</si>
  <si>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</si>
  <si>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</si>
  <si>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</si>
  <si>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</si>
  <si>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</si>
  <si>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</si>
  <si>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</si>
  <si>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</si>
  <si>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</si>
  <si>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</si>
  <si>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</si>
  <si>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</si>
  <si>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</si>
  <si>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</si>
  <si>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</si>
  <si>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</si>
  <si>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</si>
  <si>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</si>
  <si>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</si>
  <si>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</si>
  <si>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</si>
  <si>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</si>
  <si>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</si>
  <si>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</si>
  <si>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</si>
  <si>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</si>
  <si>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</si>
  <si>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</si>
  <si>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</si>
  <si>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</si>
  <si>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</si>
  <si>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</si>
  <si>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</si>
  <si>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</si>
  <si>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</si>
  <si>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</si>
  <si>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</si>
  <si>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</si>
  <si>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</si>
  <si>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</si>
  <si>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</si>
  <si>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</si>
  <si>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</si>
  <si>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</si>
  <si>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</si>
  <si>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</si>
  <si>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</si>
  <si>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</si>
  <si>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</si>
  <si>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</si>
  <si>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</si>
  <si>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</si>
  <si>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</si>
  <si>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</si>
  <si>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</si>
  <si>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</si>
  <si>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</si>
  <si>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</si>
  <si>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</si>
  <si>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</si>
  <si>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</si>
  <si>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</si>
  <si>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</si>
  <si>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</si>
  <si>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</si>
  <si>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</si>
  <si>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</si>
  <si>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</si>
  <si>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</si>
  <si>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</si>
  <si>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</si>
  <si>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</si>
  <si>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</si>
  <si>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</si>
  <si>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</si>
  <si>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</si>
  <si>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</si>
  <si>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</si>
  <si>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</si>
  <si>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</si>
  <si>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</si>
  <si>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</si>
  <si>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</si>
  <si>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</si>
  <si>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</si>
  <si>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</si>
  <si>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</si>
  <si>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</si>
  <si>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</si>
  <si>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</si>
  <si>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</si>
  <si>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</si>
  <si>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</si>
  <si>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</si>
  <si>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</si>
  <si>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</si>
  <si>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</si>
  <si>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</si>
  <si>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</si>
  <si>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</si>
  <si>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</si>
  <si>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</si>
  <si>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</si>
  <si>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</si>
  <si>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</si>
  <si>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</si>
  <si>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</si>
  <si>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</si>
  <si>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</si>
  <si>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</si>
  <si>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</si>
  <si>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</si>
  <si>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</si>
  <si>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</si>
  <si>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</si>
  <si>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</si>
  <si>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</si>
  <si>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</si>
  <si>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</si>
  <si>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</si>
  <si>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</si>
  <si>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</si>
  <si>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</si>
  <si>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</si>
  <si>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</si>
  <si>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</si>
  <si>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</si>
  <si>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</si>
  <si>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</si>
  <si>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</si>
  <si>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</si>
  <si>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</si>
  <si>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</si>
  <si>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</si>
  <si>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</si>
  <si>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</si>
  <si>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</si>
  <si>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</si>
  <si>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</si>
  <si>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</si>
  <si>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</si>
  <si>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</si>
  <si>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</si>
  <si>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</si>
  <si>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</si>
  <si>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</si>
  <si>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</si>
  <si>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</si>
  <si>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</si>
  <si>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</si>
  <si>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</si>
  <si>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</si>
  <si>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</si>
  <si>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</si>
  <si>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</si>
  <si>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</si>
  <si>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</si>
  <si>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</si>
  <si>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</si>
  <si>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</si>
  <si>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</si>
  <si>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</si>
  <si>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</si>
  <si>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</si>
  <si>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</si>
  <si>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</si>
  <si>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</si>
  <si>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</si>
  <si>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</si>
  <si>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</si>
  <si>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</si>
  <si>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</si>
  <si>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</si>
  <si>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</si>
  <si>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</si>
  <si>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</si>
  <si>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</si>
  <si>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</si>
  <si>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</si>
  <si>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</si>
  <si>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</si>
  <si>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</si>
  <si>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</si>
  <si>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</si>
  <si>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</si>
  <si>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</si>
  <si>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</si>
  <si>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</si>
  <si>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</si>
  <si>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</si>
  <si>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</si>
  <si>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</si>
  <si>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</si>
  <si>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</si>
  <si>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</si>
  <si>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</si>
  <si>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</si>
  <si>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</si>
  <si>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</si>
  <si>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</si>
  <si>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</si>
  <si>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</si>
  <si>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</si>
  <si>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</si>
  <si>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</si>
  <si>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</si>
  <si>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</si>
  <si>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</si>
  <si>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</si>
  <si>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</si>
  <si>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</si>
  <si>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</si>
  <si>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</si>
  <si>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</si>
  <si>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</si>
  <si>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</si>
  <si>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</si>
  <si>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</si>
  <si>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</si>
  <si>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</si>
  <si>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</si>
  <si>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</si>
  <si>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</si>
  <si>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</si>
  <si>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</si>
  <si>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</si>
  <si>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</si>
  <si>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</si>
  <si>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</si>
  <si>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</si>
  <si>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</si>
  <si>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</si>
  <si>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</si>
  <si>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</si>
  <si>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</si>
  <si>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</si>
  <si>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</si>
  <si>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</si>
  <si>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</si>
  <si>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</si>
  <si>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</si>
  <si>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</si>
  <si>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</si>
  <si>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</si>
  <si>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</si>
  <si>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</si>
  <si>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</si>
  <si>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</si>
  <si>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</si>
  <si>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</si>
  <si>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</si>
  <si>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</si>
  <si>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</si>
  <si>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</si>
  <si>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</si>
  <si>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</si>
  <si>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</si>
  <si>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</si>
  <si>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</si>
  <si>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</si>
  <si>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</si>
  <si>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</si>
  <si>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</si>
  <si>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</si>
  <si>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</si>
  <si>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</si>
  <si>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</si>
  <si>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</si>
  <si>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</si>
  <si>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</si>
  <si>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</si>
  <si>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</si>
  <si>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</si>
  <si>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</si>
  <si>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</si>
  <si>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</si>
  <si>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</si>
  <si>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</si>
  <si>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</si>
  <si>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</si>
  <si>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</si>
  <si>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</si>
  <si>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</si>
  <si>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</si>
  <si>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</si>
  <si>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</si>
  <si>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</si>
  <si>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</si>
  <si>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</si>
  <si>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</si>
  <si>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</si>
  <si>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</si>
  <si>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</si>
  <si>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</si>
  <si>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</si>
  <si>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</si>
  <si>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</si>
  <si>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</si>
  <si>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</si>
  <si>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</si>
  <si>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</si>
  <si>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</si>
  <si>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</si>
  <si>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</si>
  <si>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</si>
  <si>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</si>
  <si>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</si>
  <si>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</si>
  <si>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</si>
  <si>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</si>
  <si>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</si>
  <si>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</si>
  <si>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</si>
  <si>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</si>
  <si>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</si>
  <si>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</si>
  <si>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</si>
  <si>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</si>
  <si>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</si>
  <si>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</si>
  <si>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</si>
  <si>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</si>
  <si>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</si>
  <si>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</si>
  <si>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</si>
  <si>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</si>
  <si>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</si>
  <si>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</si>
  <si>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</si>
  <si>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</si>
  <si>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</si>
  <si>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</si>
  <si>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</si>
  <si>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</si>
  <si>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</si>
  <si>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</si>
  <si>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</si>
  <si>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</si>
  <si>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</si>
  <si>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</si>
  <si>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</si>
  <si>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</si>
  <si>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</si>
  <si>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</si>
  <si>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</si>
  <si>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</si>
  <si>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</si>
  <si>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</si>
  <si>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</si>
  <si>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</si>
  <si>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</si>
  <si>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</si>
  <si>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</si>
  <si>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</si>
  <si>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</si>
  <si>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</si>
  <si>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</si>
  <si>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</si>
  <si>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</si>
  <si>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</si>
  <si>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</si>
  <si>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</si>
  <si>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</si>
  <si>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</si>
  <si>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</si>
  <si>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</si>
  <si>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</si>
  <si>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</si>
  <si>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</si>
  <si>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</si>
  <si>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</si>
  <si>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</si>
  <si>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</si>
  <si>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</si>
  <si>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</si>
  <si>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</si>
  <si>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</si>
  <si>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</si>
  <si>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</si>
  <si>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</si>
  <si>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</si>
  <si>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</si>
  <si>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</si>
  <si>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</si>
  <si>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</si>
  <si>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</si>
  <si>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</si>
  <si>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</si>
  <si>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</si>
  <si>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</si>
  <si>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</si>
  <si>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</si>
  <si>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</si>
  <si>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</si>
  <si>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</si>
  <si>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</si>
  <si>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</si>
  <si>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</si>
  <si>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</si>
  <si>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</si>
  <si>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</si>
  <si>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</si>
  <si>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</si>
  <si>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</si>
  <si>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</si>
  <si>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</si>
  <si>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</si>
  <si>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</si>
  <si>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</si>
  <si>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</si>
  <si>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</si>
  <si>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</si>
  <si>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</si>
  <si>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</si>
  <si>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</si>
  <si>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</si>
  <si>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</si>
  <si>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</si>
  <si>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</si>
  <si>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</si>
  <si>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</si>
  <si>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</si>
  <si>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</si>
  <si>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</si>
  <si>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</si>
  <si>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</si>
  <si>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</si>
  <si>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</si>
  <si>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</si>
  <si>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</si>
  <si>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</si>
  <si>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</si>
  <si>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</si>
  <si>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</si>
  <si>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</si>
  <si>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</si>
  <si>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</si>
  <si>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</si>
  <si>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</si>
  <si>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</si>
  <si>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</si>
  <si>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</si>
  <si>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</si>
  <si>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</si>
  <si>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</si>
  <si>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</si>
  <si>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</si>
  <si>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</si>
  <si>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</si>
  <si>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</si>
  <si>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</si>
  <si>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</si>
  <si>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</si>
  <si>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</si>
  <si>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</si>
  <si>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</si>
  <si>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</si>
  <si>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</si>
  <si>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</si>
  <si>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</si>
  <si>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</si>
  <si>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</si>
  <si>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</si>
  <si>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</si>
  <si>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</si>
  <si>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</si>
  <si>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</si>
  <si>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</si>
  <si>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</si>
  <si>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</si>
  <si>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</si>
  <si>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</si>
  <si>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</si>
  <si>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</si>
  <si>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</si>
  <si>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</si>
  <si>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</si>
  <si>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</si>
  <si>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</si>
  <si>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</si>
  <si>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</si>
  <si>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</si>
  <si>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</si>
  <si>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</si>
  <si>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</si>
  <si>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</si>
  <si>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</si>
  <si>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</si>
  <si>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</si>
  <si>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</si>
  <si>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</si>
  <si>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</si>
  <si>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</si>
  <si>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</si>
  <si>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</si>
  <si>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</si>
  <si>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</si>
  <si>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</si>
  <si>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</si>
  <si>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</si>
  <si>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</si>
  <si>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</si>
  <si>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</si>
  <si>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</si>
  <si>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</si>
  <si>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</si>
  <si>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</si>
  <si>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</si>
  <si>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</si>
  <si>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</si>
  <si>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</si>
  <si>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</si>
  <si>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</si>
  <si>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</si>
  <si>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</si>
  <si>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</si>
  <si>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</si>
  <si>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</si>
  <si>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</si>
  <si>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</si>
  <si>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</si>
  <si>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</si>
  <si>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</si>
  <si>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</si>
  <si>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</si>
  <si>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</si>
  <si>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</si>
  <si>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</si>
  <si>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</si>
  <si>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</si>
  <si>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</si>
  <si>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</si>
  <si>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</si>
  <si>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</si>
  <si>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</si>
  <si>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</si>
  <si>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</si>
  <si>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</si>
  <si>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</si>
  <si>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</si>
  <si>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</si>
  <si>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</si>
  <si>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</si>
  <si>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</si>
  <si>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</si>
  <si>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</si>
  <si>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</si>
  <si>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</si>
  <si>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</si>
  <si>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</si>
  <si>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</si>
  <si>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</si>
  <si>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</si>
  <si>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</si>
  <si>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</si>
  <si>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</si>
  <si>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</si>
  <si>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</si>
  <si>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</si>
  <si>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</si>
  <si>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</si>
  <si>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</si>
  <si>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</si>
  <si>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</si>
  <si>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</si>
  <si>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</si>
  <si>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</si>
  <si>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</si>
  <si>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</si>
  <si>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</si>
  <si>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</si>
  <si>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</si>
  <si>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</si>
  <si>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</si>
  <si>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</si>
  <si>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</si>
  <si>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</si>
  <si>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</si>
  <si>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</si>
  <si>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</si>
  <si>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</si>
  <si>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</si>
  <si>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</si>
  <si>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</si>
  <si>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</si>
  <si>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</si>
  <si>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</si>
  <si>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</si>
  <si>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</si>
  <si>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</si>
  <si>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</si>
  <si>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</si>
  <si>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</si>
  <si>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</si>
  <si>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</si>
  <si>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</si>
  <si>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</si>
  <si>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</si>
  <si>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</si>
  <si>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</si>
  <si>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</si>
  <si>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</si>
  <si>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</si>
  <si>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</si>
  <si>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</si>
  <si>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</si>
  <si>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</si>
  <si>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</si>
  <si>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</si>
  <si>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</si>
  <si>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</si>
  <si>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</si>
  <si>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</si>
  <si>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</si>
  <si>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</si>
  <si>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</si>
  <si>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</si>
  <si>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</si>
  <si>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</si>
  <si>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</si>
  <si>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</si>
  <si>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</si>
  <si>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</si>
  <si>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</si>
  <si>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</si>
  <si>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</si>
  <si>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</si>
  <si>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</si>
  <si>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</si>
  <si>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</si>
  <si>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</si>
  <si>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</si>
  <si>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</si>
  <si>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</si>
  <si>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</si>
  <si>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</si>
  <si>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</si>
  <si>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</si>
  <si>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</si>
  <si>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</si>
  <si>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</si>
  <si>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</si>
  <si>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</si>
  <si>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</si>
  <si>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</si>
  <si>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</si>
  <si>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</si>
  <si>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</si>
  <si>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</si>
  <si>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</si>
  <si>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</si>
  <si>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</si>
  <si>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</si>
  <si>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</si>
  <si>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</si>
  <si>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</si>
  <si>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</si>
  <si>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</si>
  <si>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</si>
  <si>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</si>
  <si>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</si>
  <si>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</si>
  <si>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</si>
  <si>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</si>
  <si>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</si>
  <si>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</si>
  <si>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</si>
  <si>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</si>
  <si>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</si>
  <si>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</si>
  <si>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</si>
  <si>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</si>
  <si>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</si>
  <si>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</si>
  <si>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</si>
  <si>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</si>
  <si>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</si>
  <si>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</si>
  <si>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</si>
  <si>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</si>
  <si>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</si>
  <si>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</si>
  <si>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</si>
  <si>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</si>
  <si>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</si>
  <si>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</si>
  <si>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</si>
  <si>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</si>
  <si>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</si>
  <si>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</si>
  <si>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</si>
  <si>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</si>
  <si>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</si>
  <si>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</si>
  <si>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</si>
  <si>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</si>
  <si>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</si>
  <si>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</si>
  <si>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</si>
  <si>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</si>
  <si>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</si>
  <si>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</si>
  <si>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</si>
  <si>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</si>
  <si>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</si>
  <si>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</si>
  <si>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</si>
  <si>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</si>
  <si>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</si>
  <si>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</si>
  <si>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</si>
  <si>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</si>
  <si>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</si>
  <si>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</si>
  <si>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</si>
  <si>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</si>
  <si>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</si>
  <si>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</si>
  <si>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</si>
  <si>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</si>
  <si>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</si>
  <si>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</si>
  <si>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</si>
  <si>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</si>
  <si>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</si>
  <si>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</si>
  <si>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</si>
  <si>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</si>
  <si>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</si>
  <si>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</si>
  <si>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</si>
  <si>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</si>
  <si>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</si>
  <si>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</si>
  <si>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</si>
  <si>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</si>
  <si>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</si>
  <si>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</si>
  <si>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</si>
  <si>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</si>
  <si>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</si>
  <si>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</si>
  <si>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</si>
  <si>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</si>
  <si>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</si>
  <si>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</si>
  <si>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</si>
  <si>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</si>
  <si>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</si>
  <si>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</si>
  <si>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</si>
  <si>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</si>
  <si>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</si>
  <si>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</si>
  <si>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</si>
  <si>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</si>
  <si>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</si>
  <si>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</si>
  <si>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</si>
  <si>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</si>
  <si>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</si>
  <si>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</si>
  <si>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</si>
  <si>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</si>
  <si>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</si>
  <si>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</si>
  <si>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</si>
  <si>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</si>
  <si>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</si>
  <si>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</si>
  <si>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</si>
  <si>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</si>
  <si>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</si>
  <si>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</si>
  <si>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</si>
  <si>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</si>
  <si>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</si>
  <si>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</si>
  <si>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</si>
  <si>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</si>
  <si>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</si>
  <si>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</si>
  <si>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</si>
  <si>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</si>
  <si>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</si>
  <si>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</si>
  <si>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</si>
  <si>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</si>
  <si>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</si>
  <si>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</si>
  <si>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</si>
  <si>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</si>
  <si>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</si>
  <si>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</si>
  <si>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</si>
  <si>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</si>
  <si>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</si>
  <si>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</si>
  <si>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</si>
  <si>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</si>
  <si>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</si>
  <si>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</si>
  <si>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</si>
  <si>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</si>
  <si>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</si>
  <si>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</si>
  <si>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</si>
  <si>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</si>
  <si>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</si>
  <si>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</si>
  <si>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</si>
  <si>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</si>
  <si>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</si>
  <si>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</si>
  <si>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</si>
  <si>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</si>
  <si>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</si>
  <si>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</si>
  <si>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</si>
  <si>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</si>
  <si>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</si>
  <si>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</si>
  <si>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</si>
  <si>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</si>
  <si>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</si>
  <si>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</si>
  <si>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</si>
  <si>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</si>
  <si>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</si>
  <si>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</si>
  <si>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</si>
  <si>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</si>
  <si>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</si>
  <si>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</si>
  <si>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</si>
  <si>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</si>
  <si>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</si>
  <si>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</si>
  <si>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</si>
  <si>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</si>
  <si>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</si>
  <si>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</si>
  <si>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</si>
  <si>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</si>
  <si>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</si>
  <si>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</si>
  <si>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</si>
  <si>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</si>
  <si>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</si>
  <si>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</si>
  <si>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</si>
  <si>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</si>
  <si>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</si>
  <si>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</si>
  <si>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</si>
  <si>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</si>
  <si>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</si>
  <si>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</si>
  <si>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</si>
  <si>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</si>
  <si>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</si>
  <si>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</si>
  <si>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</si>
  <si>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</si>
  <si>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</si>
  <si>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</si>
  <si>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</si>
  <si>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</si>
  <si>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</si>
  <si>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</si>
  <si>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</si>
  <si>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</si>
  <si>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</si>
  <si>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</si>
  <si>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</si>
  <si>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</si>
  <si>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</si>
  <si>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</si>
  <si>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</si>
  <si>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</si>
  <si>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</si>
  <si>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</si>
  <si>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</si>
  <si>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</si>
  <si>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</si>
  <si>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</si>
  <si>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</si>
  <si>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</si>
  <si>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</si>
  <si>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</si>
  <si>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</si>
  <si>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</si>
  <si>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</si>
  <si>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</si>
  <si>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</si>
  <si>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</si>
  <si>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</si>
  <si>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</si>
  <si>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</si>
  <si>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</si>
  <si>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</si>
  <si>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</si>
  <si>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</si>
  <si>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</si>
  <si>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</si>
  <si>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</si>
  <si>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</si>
  <si>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</si>
  <si>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</si>
  <si>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</si>
  <si>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</si>
  <si>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</si>
  <si>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</si>
  <si>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</si>
  <si>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</si>
  <si>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</si>
  <si>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</si>
  <si>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</si>
  <si>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</si>
  <si>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</si>
  <si>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</si>
  <si>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</si>
  <si>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</si>
  <si>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</si>
  <si>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</si>
  <si>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</si>
  <si>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</si>
  <si>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</si>
  <si>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</si>
  <si>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</si>
  <si>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</si>
  <si>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</si>
  <si>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</si>
  <si>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</si>
  <si>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</si>
  <si>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</si>
  <si>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</si>
  <si>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</si>
  <si>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</si>
  <si>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</si>
  <si>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</si>
  <si>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</si>
  <si>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</si>
  <si>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</si>
  <si>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</si>
  <si>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</si>
  <si>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</si>
  <si>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</si>
  <si>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</si>
  <si>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</si>
  <si>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</si>
  <si>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</si>
  <si>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</si>
  <si>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</si>
  <si>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</si>
  <si>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</si>
  <si>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</si>
  <si>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</si>
  <si>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</si>
  <si>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</si>
  <si>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</si>
  <si>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</si>
  <si>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</si>
  <si>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</si>
  <si>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</si>
  <si>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</si>
  <si>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</si>
  <si>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</si>
  <si>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</si>
  <si>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</si>
  <si>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</si>
  <si>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</si>
  <si>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</si>
  <si>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</si>
  <si>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</si>
  <si>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</si>
  <si>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</si>
  <si>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</si>
  <si>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</si>
  <si>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</si>
  <si>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</si>
  <si>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</si>
  <si>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</si>
  <si>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</si>
  <si>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</si>
  <si>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</si>
  <si>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</si>
  <si>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</si>
  <si>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</si>
  <si>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</si>
  <si>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</si>
  <si>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</si>
  <si>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</si>
  <si>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</si>
  <si>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</si>
  <si>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</si>
  <si>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</si>
  <si>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</si>
  <si>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</si>
  <si>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</si>
  <si>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</si>
  <si>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</si>
  <si>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</si>
  <si>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</si>
  <si>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</si>
  <si>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</si>
  <si>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</si>
  <si>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</si>
  <si>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</si>
  <si>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</si>
  <si>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</si>
  <si>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</si>
  <si>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</si>
  <si>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</si>
  <si>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</si>
  <si>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</si>
  <si>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</si>
  <si>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</si>
  <si>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</si>
  <si>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</si>
  <si>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</si>
  <si>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</si>
  <si>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</si>
  <si>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</si>
  <si>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</si>
  <si>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</si>
  <si>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</si>
  <si>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</si>
  <si>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</si>
  <si>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</si>
  <si>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</si>
  <si>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</si>
  <si>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</si>
  <si>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</si>
  <si>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</si>
  <si>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</si>
  <si>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</si>
  <si>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</si>
  <si>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</si>
  <si>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</si>
  <si>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</si>
  <si>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</si>
  <si>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</si>
  <si>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</si>
  <si>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</si>
  <si>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</si>
  <si>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</si>
  <si>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</si>
  <si>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</si>
  <si>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</si>
  <si>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</si>
  <si>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</si>
  <si>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</si>
  <si>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</si>
  <si>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</si>
  <si>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</si>
  <si>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</si>
  <si>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</si>
  <si>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</si>
  <si>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</si>
  <si>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</si>
  <si>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</si>
  <si>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</si>
  <si>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</si>
  <si>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</si>
  <si>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</si>
  <si>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</si>
  <si>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</si>
  <si>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</si>
  <si>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</si>
  <si>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</si>
  <si>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</si>
  <si>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</si>
  <si>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</si>
  <si>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</si>
  <si>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</si>
  <si>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</si>
  <si>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</si>
  <si>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</si>
  <si>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</si>
  <si>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</si>
  <si>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</si>
  <si>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</si>
  <si>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</si>
  <si>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</si>
  <si>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</si>
  <si>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</si>
  <si>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</si>
  <si>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</si>
  <si>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</si>
  <si>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</si>
  <si>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</si>
  <si>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</si>
  <si>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</si>
  <si>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</si>
  <si>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</si>
  <si>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</si>
  <si>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</si>
  <si>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</si>
  <si>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</si>
  <si>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</si>
  <si>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</si>
  <si>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</si>
  <si>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</si>
  <si>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</si>
  <si>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</si>
  <si>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</si>
  <si>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</si>
  <si>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</si>
  <si>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</si>
  <si>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</si>
  <si>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</si>
  <si>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</si>
  <si>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</si>
  <si>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</si>
  <si>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</si>
  <si>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</si>
  <si>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</si>
  <si>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</si>
  <si>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</si>
  <si>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</si>
  <si>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</si>
  <si>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</si>
  <si>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</si>
  <si>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</si>
  <si>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</si>
  <si>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</si>
  <si>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</si>
  <si>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</si>
  <si>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</si>
  <si>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</si>
  <si>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</si>
  <si>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</si>
  <si>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</si>
  <si>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</si>
  <si>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</si>
  <si>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</si>
  <si>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</si>
  <si>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</si>
  <si>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</si>
  <si>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</si>
  <si>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</si>
  <si>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</si>
  <si>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</si>
  <si>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</si>
  <si>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</si>
  <si>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</si>
  <si>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</si>
  <si>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</si>
  <si>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</si>
  <si>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</si>
  <si>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</si>
  <si>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</si>
  <si>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</si>
  <si>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</si>
  <si>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</si>
  <si>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</si>
  <si>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</si>
  <si>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</si>
  <si>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</si>
  <si>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</si>
  <si>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</si>
  <si>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</si>
  <si>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</si>
  <si>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</si>
  <si>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</si>
  <si>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</si>
  <si>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</si>
  <si>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</si>
  <si>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</si>
  <si>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</si>
  <si>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</si>
  <si>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</si>
  <si>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</si>
  <si>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</si>
  <si>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</si>
  <si>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</si>
  <si>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</si>
  <si>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</si>
  <si>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</si>
  <si>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</si>
  <si>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</si>
  <si>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</si>
  <si>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</si>
  <si>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</si>
  <si>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</si>
  <si>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</si>
  <si>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</si>
  <si>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</si>
  <si>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</si>
  <si>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</si>
  <si>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</si>
  <si>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</si>
  <si>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</si>
  <si>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</si>
  <si>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</si>
  <si>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</si>
  <si>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</si>
  <si>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</si>
  <si>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</si>
  <si>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</si>
  <si>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</si>
  <si>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</si>
  <si>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</si>
  <si>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</si>
  <si>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</si>
  <si>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</si>
  <si>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</si>
  <si>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</si>
  <si>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</si>
  <si>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</si>
  <si>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</si>
  <si>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</si>
  <si>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</si>
  <si>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</si>
  <si>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</si>
  <si>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</si>
  <si>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</si>
  <si>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</si>
  <si>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</si>
  <si>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</si>
  <si>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</si>
  <si>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</si>
  <si>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</si>
  <si>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</si>
  <si>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</si>
  <si>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</si>
  <si>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</si>
  <si>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</si>
  <si>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</si>
  <si>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</si>
  <si>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</si>
  <si>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</si>
  <si>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</si>
  <si>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</si>
  <si>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</si>
  <si>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</si>
  <si>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</si>
  <si>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</si>
  <si>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</si>
  <si>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</si>
  <si>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</si>
  <si>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</si>
  <si>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</si>
  <si>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</si>
  <si>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</si>
  <si>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</si>
  <si>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</si>
  <si>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</si>
  <si>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</si>
  <si>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</si>
  <si>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</si>
  <si>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</si>
  <si>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</si>
  <si>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</si>
  <si>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</si>
  <si>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</si>
  <si>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</si>
  <si>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</si>
  <si>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</si>
  <si>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</si>
  <si>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</si>
  <si>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</si>
  <si>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</si>
  <si>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</si>
  <si>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</si>
  <si>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</si>
  <si>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</si>
  <si>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</si>
  <si>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</si>
  <si>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</si>
  <si>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</si>
  <si>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</si>
  <si>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</si>
  <si>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</si>
  <si>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</si>
  <si>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</si>
  <si>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</si>
  <si>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</si>
  <si>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</si>
  <si>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</si>
  <si>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</si>
  <si>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</si>
  <si>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</si>
  <si>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</si>
  <si>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</si>
  <si>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</si>
  <si>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</si>
  <si>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</si>
  <si>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</si>
  <si>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</si>
  <si>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</si>
  <si>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</si>
  <si>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</si>
  <si>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</si>
  <si>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</si>
  <si>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</si>
  <si>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</si>
  <si>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</si>
  <si>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</si>
  <si>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</si>
  <si>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</si>
  <si>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</si>
  <si>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</si>
  <si>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</si>
  <si>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</si>
  <si>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</si>
  <si>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</si>
  <si>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</si>
  <si>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</si>
  <si>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</si>
  <si>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</si>
  <si>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</si>
  <si>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</si>
  <si>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</si>
  <si>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</si>
  <si>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</si>
  <si>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</si>
  <si>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</si>
  <si>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</si>
  <si>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</si>
  <si>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</si>
  <si>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</si>
  <si>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</si>
  <si>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</si>
  <si>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</si>
  <si>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</si>
  <si>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</si>
  <si>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</si>
  <si>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</si>
  <si>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</si>
  <si>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</si>
  <si>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</si>
  <si>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</si>
  <si>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</si>
  <si>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</si>
  <si>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</si>
  <si>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</si>
  <si>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</si>
  <si>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</si>
  <si>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</si>
  <si>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</si>
  <si>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</si>
  <si>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</si>
  <si>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</si>
  <si>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</si>
  <si>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</si>
  <si>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</si>
  <si>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</si>
  <si>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</si>
  <si>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</si>
  <si>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</si>
  <si>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</si>
  <si>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</si>
  <si>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</si>
  <si>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</si>
  <si>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</si>
  <si>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</si>
  <si>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</si>
  <si>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</si>
  <si>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</si>
  <si>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</si>
  <si>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</si>
  <si>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</si>
  <si>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</si>
  <si>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</si>
  <si>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</si>
  <si>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</si>
  <si>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</si>
  <si>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</si>
  <si>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</si>
  <si>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</si>
  <si>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</si>
  <si>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</si>
  <si>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</si>
  <si>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</si>
  <si>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</si>
  <si>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</si>
  <si>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</si>
  <si>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</si>
  <si>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</si>
  <si>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</si>
  <si>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</si>
  <si>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</si>
  <si>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</si>
  <si>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</si>
  <si>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</si>
  <si>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</si>
  <si>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</si>
  <si>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</si>
  <si>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</si>
  <si>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</si>
  <si>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</si>
  <si>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</si>
  <si>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</si>
  <si>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</si>
  <si>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</si>
  <si>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</si>
  <si>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</si>
  <si>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</si>
  <si>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</si>
  <si>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</si>
  <si>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</si>
  <si>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</si>
  <si>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</si>
  <si>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</si>
  <si>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</si>
  <si>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</si>
  <si>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</si>
  <si>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</si>
  <si>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</si>
  <si>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</si>
  <si>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</si>
  <si>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</si>
  <si>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</si>
  <si>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</si>
  <si>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</si>
  <si>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</si>
  <si>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</si>
  <si>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</si>
  <si>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</si>
  <si>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</si>
  <si>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</si>
  <si>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</si>
  <si>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</si>
  <si>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</si>
  <si>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</si>
  <si>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</si>
  <si>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</si>
  <si>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</si>
  <si>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</si>
  <si>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</si>
  <si>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</si>
  <si>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</si>
  <si>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</si>
  <si>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</si>
  <si>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</si>
  <si>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</si>
  <si>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</si>
  <si>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</si>
  <si>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</si>
  <si>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</si>
  <si>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</si>
  <si>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</si>
  <si>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</si>
  <si>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</si>
  <si>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</si>
  <si>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</si>
  <si>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</si>
  <si>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</si>
  <si>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</si>
  <si>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</si>
  <si>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</si>
  <si>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</si>
  <si>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</si>
  <si>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</si>
  <si>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</si>
  <si>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</si>
  <si>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</si>
  <si>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</si>
  <si>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</si>
  <si>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</si>
  <si>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</si>
  <si>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</si>
  <si>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</si>
  <si>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</si>
  <si>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</si>
  <si>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</si>
  <si>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</si>
  <si>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</si>
  <si>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</si>
  <si>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</si>
  <si>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</si>
  <si>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</si>
  <si>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</si>
  <si>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</si>
  <si>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</si>
  <si>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</si>
  <si>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</si>
  <si>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</si>
  <si>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</si>
  <si>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</si>
  <si>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</si>
  <si>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</si>
  <si>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</si>
  <si>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</si>
  <si>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</si>
  <si>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</si>
  <si>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</si>
  <si>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</si>
  <si>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</si>
  <si>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</si>
  <si>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</si>
  <si>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</si>
  <si>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</si>
  <si>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</si>
  <si>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</si>
  <si>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</si>
  <si>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</si>
  <si>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</si>
  <si>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</si>
  <si>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</si>
  <si>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</si>
  <si>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</si>
  <si>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</si>
  <si>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</si>
  <si>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</si>
  <si>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</si>
  <si>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</si>
  <si>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</si>
  <si>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</si>
  <si>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</si>
  <si>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</si>
  <si>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</si>
  <si>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</si>
  <si>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</si>
  <si>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</si>
  <si>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</si>
  <si>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</si>
  <si>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</si>
  <si>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</si>
  <si>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</si>
  <si>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</si>
  <si>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</si>
  <si>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</si>
  <si>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</si>
  <si>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</si>
  <si>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</si>
  <si>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</si>
  <si>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</si>
  <si>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</si>
  <si>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</si>
  <si>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</si>
  <si>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</si>
  <si>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</si>
  <si>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</si>
  <si>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</si>
  <si>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</si>
  <si>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</si>
  <si>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</si>
  <si>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</si>
  <si>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</si>
  <si>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</si>
  <si>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</si>
  <si>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</si>
  <si>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</si>
  <si>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</si>
  <si>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</si>
  <si>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</si>
  <si>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</si>
  <si>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</si>
  <si>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</si>
  <si>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</si>
  <si>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</si>
  <si>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</si>
  <si>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</si>
  <si>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</si>
  <si>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</si>
  <si>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</si>
  <si>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</si>
  <si>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</si>
  <si>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</si>
  <si>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</si>
  <si>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</si>
  <si>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</si>
  <si>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</si>
  <si>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</si>
  <si>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</si>
  <si>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</si>
  <si>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</si>
  <si>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</si>
  <si>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</si>
  <si>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</si>
  <si>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</si>
  <si>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</si>
  <si>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</si>
  <si>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</si>
  <si>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</si>
  <si>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</si>
  <si>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</si>
  <si>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</si>
  <si>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</si>
  <si>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</si>
  <si>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</si>
  <si>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</si>
  <si>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</si>
  <si>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</si>
  <si>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</si>
  <si>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</si>
  <si>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</si>
  <si>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</si>
  <si>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</si>
  <si>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</si>
  <si>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</si>
  <si>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</si>
  <si>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</si>
  <si>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</si>
  <si>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</si>
  <si>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</si>
  <si>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</si>
  <si>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</si>
  <si>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</si>
  <si>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</si>
  <si>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</si>
  <si>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</si>
  <si>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</si>
  <si>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</si>
  <si>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</si>
  <si>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</si>
  <si>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</si>
  <si>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</si>
  <si>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</si>
  <si>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</si>
  <si>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</si>
  <si>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</si>
  <si>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</si>
  <si>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</si>
  <si>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</si>
  <si>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</si>
  <si>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</si>
  <si>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</si>
  <si>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</si>
  <si>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</si>
  <si>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</si>
  <si>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</si>
  <si>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</si>
  <si>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</si>
  <si>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</si>
  <si>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</si>
  <si>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</si>
  <si>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</si>
  <si>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</si>
  <si>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</si>
  <si>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</si>
  <si>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</si>
  <si>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</si>
  <si>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</si>
  <si>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</si>
  <si>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</si>
  <si>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</si>
  <si>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</si>
  <si>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</si>
  <si>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</si>
  <si>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</si>
  <si>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</si>
  <si>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</si>
  <si>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</si>
  <si>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</si>
  <si>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</si>
  <si>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</si>
  <si>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</si>
  <si>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</si>
  <si>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</si>
  <si>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</si>
  <si>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</si>
  <si>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</si>
  <si>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</si>
  <si>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</si>
  <si>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</si>
  <si>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</si>
  <si>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</si>
  <si>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</si>
  <si>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</si>
  <si>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</si>
  <si>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</si>
  <si>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</si>
  <si>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</si>
  <si>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</si>
  <si>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</si>
  <si>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</si>
  <si>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</si>
  <si>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</si>
  <si>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</si>
  <si>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</si>
  <si>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</si>
  <si>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</si>
  <si>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</si>
  <si>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</si>
  <si>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</si>
  <si>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</si>
  <si>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</si>
  <si>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</si>
  <si>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</si>
  <si>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</si>
  <si>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</si>
  <si>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</si>
  <si>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</si>
  <si>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</si>
  <si>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</si>
  <si>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</si>
  <si>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</si>
  <si>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</si>
  <si>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</si>
  <si>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</si>
  <si>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</si>
  <si>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</si>
  <si>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</si>
  <si>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</si>
  <si>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</si>
  <si>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</si>
  <si>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</si>
  <si>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</si>
  <si>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</si>
  <si>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</si>
  <si>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</si>
  <si>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</si>
  <si>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</si>
  <si>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</si>
  <si>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</si>
  <si>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</si>
  <si>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</si>
  <si>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</si>
  <si>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</si>
  <si>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</si>
  <si>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</si>
  <si>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</si>
  <si>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</si>
  <si>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</si>
  <si>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</si>
  <si>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</si>
  <si>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</si>
  <si>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</si>
  <si>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</si>
  <si>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</si>
  <si>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</si>
  <si>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</si>
  <si>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</si>
  <si>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</si>
  <si>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</si>
  <si>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</si>
  <si>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</si>
  <si>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</si>
  <si>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</si>
  <si>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</si>
  <si>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</si>
  <si>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</si>
  <si>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</si>
  <si>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</si>
  <si>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</si>
  <si>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</si>
  <si>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</si>
  <si>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</si>
  <si>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</si>
  <si>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</si>
  <si>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</si>
  <si>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</si>
  <si>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</si>
  <si>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</si>
  <si>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</si>
  <si>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</si>
  <si>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</si>
  <si>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</si>
  <si>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</si>
  <si>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</si>
  <si>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</si>
  <si>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</si>
  <si>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</si>
  <si>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</si>
  <si>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</si>
  <si>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</si>
  <si>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</si>
  <si>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</si>
  <si>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</si>
  <si>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</si>
  <si>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</si>
  <si>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</si>
  <si>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</si>
  <si>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</si>
  <si>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</si>
  <si>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</si>
  <si>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</si>
  <si>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</si>
  <si>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</si>
  <si>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</si>
  <si>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</si>
  <si>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</si>
  <si>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</si>
  <si>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</si>
  <si>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</si>
  <si>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</si>
  <si>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</si>
  <si>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</si>
  <si>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</si>
  <si>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</si>
  <si>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</si>
  <si>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</si>
  <si>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</si>
  <si>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</si>
  <si>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</si>
  <si>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</si>
  <si>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</si>
  <si>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</si>
  <si>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</si>
  <si>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</si>
  <si>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</si>
  <si>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</si>
  <si>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</si>
  <si>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</si>
  <si>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</si>
  <si>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</si>
  <si>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</si>
  <si>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</si>
  <si>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</si>
  <si>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</si>
  <si>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</si>
  <si>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</si>
  <si>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</si>
  <si>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</si>
  <si>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</si>
  <si>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</si>
  <si>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</si>
  <si>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</si>
  <si>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</si>
  <si>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</si>
  <si>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</si>
  <si>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</si>
  <si>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</si>
  <si>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</si>
  <si>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</si>
  <si>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</si>
  <si>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</si>
  <si>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</si>
  <si>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</si>
  <si>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</si>
  <si>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</si>
  <si>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</si>
  <si>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</si>
  <si>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</si>
  <si>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</si>
  <si>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</si>
  <si>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</si>
  <si>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</si>
  <si>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</si>
  <si>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</si>
  <si>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</si>
  <si>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</si>
  <si>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</si>
  <si>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</si>
  <si>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</si>
  <si>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</si>
  <si>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</si>
  <si>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</si>
  <si>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</si>
  <si>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</si>
  <si>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</si>
  <si>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</si>
  <si>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</si>
  <si>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</si>
  <si>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</si>
  <si>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</si>
  <si>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</si>
  <si>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</si>
  <si>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</si>
  <si>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</si>
  <si>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</si>
  <si>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</si>
  <si>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</si>
  <si>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</si>
  <si>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</si>
  <si>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</si>
  <si>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</si>
  <si>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</si>
  <si>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</si>
  <si>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</si>
  <si>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</si>
  <si>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</si>
  <si>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</si>
  <si>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</si>
  <si>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</si>
  <si>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</si>
  <si>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</si>
  <si>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</si>
  <si>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</si>
  <si>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</si>
  <si>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</si>
  <si>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</si>
  <si>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</si>
  <si>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</si>
  <si>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</si>
  <si>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</si>
  <si>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</si>
  <si>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</si>
  <si>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</si>
  <si>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</si>
  <si>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</si>
  <si>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</si>
  <si>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</si>
  <si>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</si>
  <si>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</si>
  <si>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</si>
  <si>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</si>
  <si>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</si>
  <si>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</si>
  <si>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</si>
  <si>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</si>
  <si>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</si>
  <si>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</si>
  <si>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</si>
  <si>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</si>
  <si>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</si>
  <si>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</si>
  <si>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</si>
  <si>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</si>
  <si>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</si>
  <si>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</si>
  <si>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</si>
  <si>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</si>
  <si>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</si>
  <si>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</si>
  <si>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</si>
  <si>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</si>
  <si>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</si>
  <si>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</si>
  <si>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</si>
  <si>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</si>
  <si>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</si>
  <si>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</si>
  <si>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</si>
  <si>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</si>
  <si>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</si>
  <si>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</si>
  <si>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</si>
  <si>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</si>
  <si>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</si>
  <si>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</si>
  <si>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</si>
  <si>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</si>
  <si>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</si>
  <si>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</si>
  <si>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</si>
  <si>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</si>
  <si>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</si>
  <si>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</si>
  <si>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</si>
  <si>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</si>
  <si>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</si>
  <si>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</si>
  <si>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</si>
  <si>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</si>
  <si>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</si>
  <si>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</si>
  <si>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</si>
  <si>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</si>
  <si>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</si>
  <si>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</si>
  <si>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</si>
  <si>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</si>
  <si>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</si>
  <si>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</si>
  <si>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</si>
  <si>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</si>
  <si>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</si>
  <si>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</si>
  <si>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</si>
  <si>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</si>
  <si>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</si>
  <si>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</si>
  <si>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</si>
  <si>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</si>
  <si>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</si>
  <si>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</si>
  <si>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</si>
  <si>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</si>
  <si>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</si>
  <si>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</si>
  <si>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</si>
  <si>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</si>
  <si>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</si>
  <si>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</si>
  <si>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</si>
  <si>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</si>
  <si>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</si>
  <si>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</si>
  <si>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</si>
  <si>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</si>
  <si>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</si>
  <si>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</si>
  <si>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</si>
  <si>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</si>
  <si>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</si>
  <si>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</si>
  <si>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</si>
  <si>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</si>
  <si>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</si>
  <si>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</si>
  <si>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</si>
  <si>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</si>
  <si>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</si>
  <si>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</si>
  <si>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</si>
  <si>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</si>
  <si>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</si>
  <si>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</si>
  <si>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</si>
  <si>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</si>
  <si>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</si>
  <si>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</si>
  <si>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</si>
  <si>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</si>
  <si>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</si>
  <si>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</si>
  <si>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</si>
  <si>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</si>
  <si>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</si>
  <si>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</si>
  <si>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</si>
  <si>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</si>
  <si>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</si>
  <si>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</si>
  <si>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</si>
  <si>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</si>
  <si>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</si>
  <si>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</si>
  <si>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</si>
  <si>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</si>
  <si>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</si>
  <si>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</si>
  <si>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</si>
  <si>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</si>
  <si>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</si>
  <si>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</si>
  <si>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</si>
  <si>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</si>
  <si>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</si>
  <si>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</si>
  <si>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</si>
  <si>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</si>
  <si>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</si>
  <si>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</si>
  <si>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</si>
  <si>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</si>
  <si>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</si>
  <si>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</si>
  <si>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</si>
  <si>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</si>
  <si>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</si>
  <si>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</si>
  <si>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</si>
  <si>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</si>
  <si>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</si>
  <si>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</si>
  <si>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</si>
  <si>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</si>
  <si>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</si>
  <si>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</si>
  <si>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</si>
  <si>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</si>
  <si>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</si>
  <si>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</si>
  <si>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</si>
  <si>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</si>
  <si>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</si>
  <si>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</si>
  <si>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</si>
  <si>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</si>
  <si>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</si>
  <si>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</si>
  <si>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</si>
  <si>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</si>
  <si>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</si>
  <si>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</si>
  <si>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</si>
  <si>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</si>
  <si>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</si>
  <si>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</si>
  <si>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</si>
  <si>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</si>
  <si>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</si>
  <si>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</si>
  <si>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</si>
  <si>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</si>
  <si>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</si>
  <si>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</si>
  <si>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</si>
  <si>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</si>
  <si>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</si>
  <si>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</si>
  <si>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</si>
  <si>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</si>
  <si>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</si>
  <si>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</si>
  <si>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</si>
  <si>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</si>
  <si>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</si>
  <si>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</si>
  <si>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</si>
  <si>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</si>
  <si>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</si>
  <si>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</si>
  <si>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</si>
  <si>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</si>
  <si>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</si>
  <si>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</si>
  <si>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</si>
  <si>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</si>
  <si>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</si>
  <si>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</si>
  <si>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</si>
  <si>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</si>
  <si>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</si>
  <si>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</si>
  <si>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</si>
  <si>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</si>
  <si>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</si>
  <si>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</si>
  <si>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</si>
  <si>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</si>
  <si>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</si>
  <si>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</si>
  <si>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</si>
  <si>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</si>
  <si>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</si>
  <si>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</si>
  <si>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</si>
  <si>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</si>
  <si>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</si>
  <si>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</si>
  <si>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</si>
  <si>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</si>
  <si>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</si>
  <si>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</si>
  <si>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</si>
  <si>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</si>
  <si>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</si>
  <si>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</si>
  <si>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</si>
  <si>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</si>
  <si>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</si>
  <si>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</si>
  <si>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</si>
  <si>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</si>
  <si>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</si>
  <si>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</si>
  <si>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</si>
  <si>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</si>
  <si>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</si>
  <si>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</si>
  <si>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</si>
  <si>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</si>
  <si>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</si>
  <si>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</si>
  <si>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</si>
  <si>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</si>
  <si>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</si>
  <si>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</si>
  <si>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</si>
  <si>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</si>
  <si>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</si>
  <si>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</si>
  <si>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</si>
  <si>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</si>
  <si>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</si>
  <si>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</si>
  <si>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</si>
  <si>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</si>
  <si>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</si>
  <si>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</si>
  <si>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</si>
  <si>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</si>
  <si>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</si>
  <si>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</si>
  <si>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</si>
  <si>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</si>
  <si>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</si>
  <si>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</si>
  <si>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</si>
  <si>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</si>
  <si>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</si>
  <si>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</si>
  <si>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</si>
  <si>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</si>
  <si>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</si>
  <si>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</si>
  <si>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</si>
  <si>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</si>
  <si>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</si>
  <si>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</si>
  <si>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</si>
  <si>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</si>
  <si>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</si>
  <si>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</si>
  <si>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</si>
  <si>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</si>
  <si>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</si>
  <si>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</si>
  <si>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</si>
  <si>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</si>
  <si>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</si>
  <si>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</si>
  <si>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</si>
  <si>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</si>
  <si>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</si>
  <si>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</si>
  <si>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</si>
  <si>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</si>
  <si>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</si>
  <si>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</si>
  <si>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</si>
  <si>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</si>
  <si>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</si>
  <si>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</si>
  <si>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</si>
  <si>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</si>
  <si>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</si>
  <si>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</si>
  <si>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</si>
  <si>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</si>
  <si>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</si>
  <si>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</si>
  <si>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</si>
  <si>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</si>
  <si>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</si>
  <si>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</si>
  <si>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</si>
  <si>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</si>
  <si>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</si>
  <si>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</si>
  <si>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</si>
  <si>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</si>
  <si>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</si>
  <si>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</si>
  <si>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</si>
  <si>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</si>
  <si>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</si>
  <si>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</si>
  <si>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</si>
  <si>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</si>
  <si>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</si>
  <si>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</si>
  <si>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</si>
  <si>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</si>
  <si>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</si>
  <si>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</si>
  <si>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</si>
  <si>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</si>
  <si>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</si>
  <si>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</si>
  <si>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</si>
  <si>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</si>
  <si>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</si>
  <si>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</si>
  <si>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</si>
  <si>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</si>
  <si>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</si>
  <si>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</si>
  <si>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</si>
  <si>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</si>
  <si>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</si>
  <si>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</si>
  <si>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</si>
  <si>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</si>
  <si>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</si>
  <si>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</si>
  <si>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</si>
  <si>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</si>
  <si>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</si>
  <si>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</si>
  <si>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</si>
  <si>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</si>
  <si>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</si>
  <si>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</si>
  <si>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</si>
  <si>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</si>
  <si>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</si>
  <si>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</si>
  <si>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</si>
  <si>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</si>
  <si>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</si>
  <si>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</si>
  <si>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</si>
  <si>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</si>
  <si>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</si>
  <si>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</si>
  <si>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</si>
  <si>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</si>
  <si>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</si>
  <si>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</si>
  <si>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</si>
  <si>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</si>
  <si>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</si>
  <si>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</si>
  <si>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</si>
  <si>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</si>
  <si>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</si>
  <si>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</si>
  <si>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</si>
  <si>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</si>
  <si>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</si>
  <si>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</si>
  <si>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</si>
  <si>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</si>
  <si>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</si>
  <si>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</si>
  <si>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</si>
  <si>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</si>
  <si>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</si>
  <si>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</si>
  <si>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</si>
  <si>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</si>
  <si>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</si>
  <si>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</si>
  <si>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</si>
  <si>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</si>
  <si>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</si>
  <si>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</si>
  <si>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</si>
  <si>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</si>
  <si>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</si>
  <si>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</si>
  <si>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</si>
  <si>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</si>
  <si>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</si>
  <si>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</si>
  <si>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</si>
  <si>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</si>
  <si>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</si>
  <si>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</si>
  <si>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</si>
  <si>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</si>
  <si>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</si>
  <si>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</si>
  <si>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</si>
  <si>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</si>
  <si>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</si>
  <si>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</si>
  <si>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</si>
  <si>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</si>
  <si>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</si>
  <si>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</si>
  <si>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</si>
  <si>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</si>
  <si>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</si>
  <si>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</si>
  <si>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</si>
  <si>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</si>
  <si>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</si>
  <si>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</si>
  <si>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</si>
  <si>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</si>
  <si>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</si>
  <si>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</si>
  <si>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</si>
  <si>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</si>
  <si>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</si>
  <si>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</si>
  <si>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</si>
  <si>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</si>
  <si>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</si>
  <si>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</si>
  <si>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</si>
  <si>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</si>
  <si>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</si>
  <si>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</si>
  <si>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</si>
  <si>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</si>
  <si>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</si>
  <si>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</si>
  <si>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</si>
  <si>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</si>
  <si>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</si>
  <si>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</si>
  <si>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</si>
  <si>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</si>
  <si>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</si>
  <si>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</si>
  <si>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</si>
  <si>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</si>
  <si>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</si>
  <si>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</si>
  <si>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</si>
  <si>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</si>
  <si>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</si>
  <si>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</si>
  <si>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</si>
  <si>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</si>
  <si>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</si>
  <si>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</si>
  <si>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</si>
  <si>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</si>
  <si>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</si>
  <si>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</si>
  <si>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</si>
  <si>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</si>
  <si>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</si>
  <si>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</si>
  <si>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</si>
  <si>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</si>
  <si>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</si>
  <si>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</si>
  <si>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</si>
  <si>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</si>
  <si>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</si>
  <si>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</si>
  <si>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</si>
  <si>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</si>
  <si>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</si>
  <si>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</si>
  <si>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</si>
  <si>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</si>
  <si>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</si>
  <si>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</si>
  <si>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</si>
  <si>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</si>
  <si>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</si>
  <si>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</si>
  <si>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</si>
  <si>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</si>
  <si>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</si>
  <si>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</si>
  <si>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</si>
  <si>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</si>
  <si>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</si>
  <si>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</si>
  <si>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</si>
  <si>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</si>
  <si>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</si>
  <si>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</si>
  <si>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</si>
  <si>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</si>
  <si>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</si>
  <si>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</si>
  <si>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</si>
  <si>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</si>
  <si>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</si>
  <si>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</si>
  <si>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</si>
  <si>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</si>
  <si>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</si>
  <si>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</si>
  <si>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</si>
  <si>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</si>
  <si>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</si>
  <si>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</si>
  <si>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</si>
  <si>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</si>
  <si>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</si>
  <si>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</si>
  <si>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</si>
  <si>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</si>
  <si>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</si>
  <si>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</si>
  <si>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</si>
  <si>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</si>
  <si>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</si>
  <si>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</si>
  <si>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</si>
  <si>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</si>
  <si>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</si>
  <si>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</si>
  <si>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</si>
  <si>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</si>
  <si>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</si>
  <si>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</si>
  <si>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</si>
  <si>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</si>
  <si>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</si>
  <si>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</si>
  <si>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</si>
  <si>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</si>
  <si>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</si>
  <si>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</si>
  <si>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</si>
  <si>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</si>
  <si>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</si>
  <si>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</si>
  <si>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</si>
  <si>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</si>
  <si>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</si>
  <si>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</si>
  <si>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</si>
  <si>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</si>
  <si>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</si>
  <si>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</si>
  <si>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</si>
  <si>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</si>
  <si>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</si>
  <si>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</si>
  <si>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</si>
  <si>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</si>
  <si>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</si>
  <si>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</si>
  <si>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</si>
  <si>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</si>
  <si>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</si>
  <si>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</si>
  <si>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</si>
  <si>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</si>
  <si>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</si>
  <si>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</si>
  <si>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</si>
  <si>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</si>
  <si>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</si>
  <si>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</si>
  <si>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</si>
  <si>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</si>
  <si>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</si>
  <si>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</si>
  <si>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</si>
  <si>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</si>
  <si>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</si>
  <si>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</si>
  <si>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</si>
  <si>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</si>
  <si>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</si>
  <si>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</si>
  <si>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</si>
  <si>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</si>
  <si>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</si>
  <si>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</si>
  <si>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</si>
  <si>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</si>
  <si>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</si>
  <si>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</si>
  <si>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</si>
  <si>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</si>
  <si>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</si>
  <si>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</si>
  <si>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</si>
  <si>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</si>
  <si>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</si>
  <si>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</si>
  <si>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</si>
  <si>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</si>
  <si>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</si>
  <si>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</si>
  <si>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</si>
  <si>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</si>
  <si>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</si>
  <si>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</si>
  <si>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</si>
  <si>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</si>
  <si>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</si>
  <si>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</si>
  <si>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</si>
  <si>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</si>
  <si>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</si>
  <si>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</si>
  <si>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</si>
  <si>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</si>
  <si>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</si>
  <si>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</si>
  <si>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</si>
  <si>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</si>
  <si>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</si>
  <si>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</si>
  <si>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</si>
  <si>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</si>
  <si>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</si>
  <si>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</si>
  <si>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</si>
  <si>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</si>
  <si>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</si>
  <si>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</si>
  <si>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</si>
  <si>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</si>
  <si>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</si>
  <si>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</si>
  <si>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</si>
  <si>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</si>
  <si>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</si>
  <si>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</si>
  <si>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</si>
  <si>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</si>
  <si>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</si>
  <si>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</si>
  <si>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</si>
  <si>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</si>
  <si>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</si>
  <si>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</si>
  <si>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</si>
  <si>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</si>
  <si>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</si>
  <si>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</si>
  <si>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</si>
  <si>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</si>
  <si>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</si>
  <si>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</si>
  <si>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</si>
  <si>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</si>
  <si>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</si>
  <si>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</si>
  <si>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</si>
  <si>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</si>
  <si>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</si>
  <si>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</si>
  <si>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</si>
  <si>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</si>
  <si>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</si>
  <si>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</si>
  <si>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</si>
  <si>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</si>
  <si>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</si>
  <si>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</si>
  <si>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</si>
  <si>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</si>
  <si>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</si>
  <si>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</si>
  <si>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</si>
  <si>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</si>
  <si>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</si>
  <si>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</si>
  <si>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</si>
  <si>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</si>
  <si>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</si>
  <si>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</si>
  <si>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</si>
  <si>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</si>
  <si>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</si>
  <si>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</si>
  <si>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</si>
  <si>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</si>
  <si>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</si>
  <si>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</si>
  <si>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</si>
  <si>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</si>
  <si>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</si>
  <si>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</si>
  <si>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</si>
  <si>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</si>
  <si>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</si>
  <si>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</si>
  <si>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</si>
  <si>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</si>
  <si>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</si>
  <si>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</si>
  <si>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</si>
  <si>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</si>
  <si>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</si>
  <si>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</si>
  <si>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</si>
  <si>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</si>
  <si>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</si>
  <si>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</si>
  <si>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</si>
  <si>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</si>
  <si>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</si>
  <si>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</si>
  <si>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</si>
  <si>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</si>
  <si>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</si>
  <si>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</si>
  <si>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</si>
  <si>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</si>
  <si>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</si>
  <si>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</si>
  <si>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</si>
  <si>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</si>
  <si>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</si>
  <si>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</si>
  <si>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</si>
  <si>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</si>
  <si>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</si>
  <si>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</si>
  <si>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</si>
  <si>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</si>
  <si>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</si>
  <si>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</si>
  <si>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</si>
  <si>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</si>
  <si>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</si>
  <si>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</si>
  <si>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</si>
  <si>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</si>
  <si>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</si>
  <si>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</si>
  <si>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</si>
  <si>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</si>
  <si>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</si>
  <si>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</si>
  <si>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</si>
  <si>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</si>
  <si>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</si>
  <si>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</si>
  <si>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</si>
  <si>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</si>
  <si>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</si>
  <si>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</si>
  <si>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</si>
  <si>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</si>
  <si>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</si>
  <si>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</si>
  <si>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</si>
  <si>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</si>
  <si>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</si>
  <si>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</si>
  <si>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</si>
  <si>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</si>
  <si>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</si>
  <si>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</si>
  <si>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</si>
  <si>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</si>
  <si>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</si>
  <si>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</si>
  <si>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</si>
  <si>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</si>
  <si>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</si>
  <si>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</si>
  <si>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</si>
  <si>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</si>
  <si>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</si>
  <si>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</si>
  <si>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</si>
  <si>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</si>
  <si>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</si>
  <si>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</si>
  <si>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</si>
  <si>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</si>
  <si>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</si>
  <si>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</si>
  <si>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</si>
  <si>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</si>
  <si>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</si>
  <si>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</si>
  <si>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</si>
  <si>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</si>
  <si>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</si>
  <si>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</si>
  <si>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</si>
  <si>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</si>
  <si>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</si>
  <si>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</si>
  <si>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</si>
  <si>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</si>
  <si>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</si>
  <si>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</si>
  <si>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</si>
  <si>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</si>
  <si>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</si>
  <si>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</si>
  <si>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</si>
  <si>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</si>
  <si>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</si>
  <si>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</si>
  <si>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</si>
  <si>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</si>
  <si>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</si>
  <si>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</si>
  <si>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</si>
  <si>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</si>
  <si>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</si>
  <si>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</si>
  <si>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</si>
  <si>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</si>
  <si>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</si>
  <si>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</si>
  <si>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</si>
  <si>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</si>
  <si>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</si>
  <si>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</si>
  <si>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</si>
  <si>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</si>
  <si>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</si>
  <si>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</si>
  <si>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</si>
  <si>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</si>
  <si>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</si>
  <si>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</si>
  <si>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</si>
  <si>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</si>
  <si>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</si>
  <si>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</si>
  <si>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</si>
  <si>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</si>
  <si>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</si>
  <si>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</si>
  <si>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</si>
  <si>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</si>
  <si>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</si>
  <si>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</si>
  <si>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</si>
  <si>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</si>
  <si>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</si>
  <si>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</si>
  <si>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</si>
  <si>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</si>
  <si>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</si>
  <si>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</si>
  <si>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</si>
  <si>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</si>
  <si>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</si>
  <si>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</si>
  <si>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</si>
  <si>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</si>
  <si>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</si>
  <si>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</si>
  <si>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</si>
  <si>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</si>
  <si>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</si>
  <si>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</si>
  <si>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</si>
  <si>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</si>
  <si>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</si>
  <si>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</si>
  <si>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</si>
  <si>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</si>
  <si>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</si>
  <si>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</si>
  <si>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</si>
  <si>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</si>
  <si>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</si>
  <si>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</si>
  <si>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</si>
  <si>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</si>
  <si>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</si>
  <si>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</si>
  <si>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</si>
  <si>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</si>
  <si>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</si>
  <si>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</si>
  <si>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</si>
  <si>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</si>
  <si>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</si>
  <si>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</si>
  <si>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</si>
  <si>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</si>
  <si>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</si>
  <si>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</si>
  <si>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</si>
  <si>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</si>
  <si>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</si>
  <si>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</si>
  <si>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</si>
  <si>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</si>
  <si>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</si>
  <si>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</si>
  <si>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</si>
  <si>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</si>
  <si>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</si>
  <si>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</si>
  <si>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</si>
  <si>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</si>
  <si>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</si>
  <si>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</si>
  <si>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</si>
  <si>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</si>
  <si>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</si>
  <si>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</si>
  <si>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</si>
  <si>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</si>
  <si>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</si>
  <si>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</si>
  <si>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</si>
  <si>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</si>
  <si>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</si>
  <si>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</si>
  <si>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</si>
  <si>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</si>
  <si>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</si>
  <si>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</si>
  <si>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</si>
  <si>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</si>
  <si>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</si>
  <si>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</si>
  <si>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</si>
  <si>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</si>
  <si>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</si>
  <si>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</si>
  <si>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</si>
  <si>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</si>
  <si>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</si>
  <si>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</si>
  <si>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</si>
  <si>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</si>
  <si>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</si>
  <si>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</si>
  <si>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</si>
  <si>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</si>
  <si>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</si>
  <si>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</si>
  <si>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</si>
  <si>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</si>
  <si>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</si>
  <si>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</si>
  <si>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</si>
  <si>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</si>
  <si>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</si>
  <si>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</si>
  <si>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</si>
  <si>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</si>
  <si>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</si>
  <si>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</si>
  <si>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</si>
  <si>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</si>
  <si>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</si>
  <si>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</si>
  <si>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</si>
  <si>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</si>
  <si>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</si>
  <si>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</si>
  <si>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</si>
  <si>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</si>
  <si>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</si>
  <si>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</si>
  <si>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</si>
  <si>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</si>
  <si>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</si>
  <si>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</si>
  <si>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</si>
  <si>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</si>
  <si>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</si>
  <si>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</si>
  <si>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</si>
  <si>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</si>
  <si>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</si>
  <si>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</si>
  <si>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</si>
  <si>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</si>
  <si>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</si>
  <si>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</si>
  <si>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</si>
  <si>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</si>
  <si>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</si>
  <si>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</si>
  <si>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</si>
  <si>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</si>
  <si>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</si>
  <si>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</si>
  <si>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</si>
  <si>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</si>
  <si>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</si>
  <si>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</si>
  <si>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</si>
  <si>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</si>
  <si>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</si>
  <si>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</si>
  <si>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</si>
  <si>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</si>
  <si>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</si>
  <si>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</si>
  <si>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</si>
  <si>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</si>
  <si>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</si>
  <si>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</si>
  <si>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</si>
  <si>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</si>
  <si>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</si>
  <si>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</si>
  <si>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</si>
  <si>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</si>
  <si>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</si>
  <si>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</si>
  <si>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</si>
  <si>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</si>
  <si>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</si>
  <si>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</si>
  <si>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</si>
  <si>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</si>
  <si>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</si>
  <si>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</si>
  <si>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</si>
  <si>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</si>
  <si>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</si>
  <si>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</si>
  <si>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</si>
  <si>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</si>
  <si>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</si>
  <si>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</si>
  <si>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</si>
  <si>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</si>
  <si>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</si>
  <si>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</si>
  <si>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</si>
  <si>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</si>
  <si>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</si>
  <si>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</si>
  <si>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</si>
  <si>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</si>
  <si>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</si>
  <si>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</si>
  <si>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</si>
  <si>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</si>
  <si>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</si>
  <si>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</si>
  <si>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</si>
  <si>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</si>
  <si>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</si>
  <si>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</si>
  <si>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</si>
  <si>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</si>
  <si>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</si>
  <si>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</si>
  <si>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</si>
  <si>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</si>
  <si>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</si>
  <si>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</si>
  <si>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</si>
  <si>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</si>
  <si>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</si>
  <si>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</si>
  <si>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</si>
  <si>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</si>
  <si>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</si>
  <si>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</si>
  <si>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</si>
  <si>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</si>
  <si>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</si>
  <si>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</si>
  <si>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</si>
  <si>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</si>
  <si>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</si>
  <si>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</si>
  <si>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</si>
  <si>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</si>
  <si>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</si>
  <si>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</si>
  <si>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</si>
  <si>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</si>
  <si>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</si>
  <si>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</si>
  <si>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</si>
  <si>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</si>
  <si>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</si>
  <si>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</si>
  <si>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</si>
  <si>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</si>
  <si>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</si>
  <si>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</si>
  <si>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</si>
  <si>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</si>
  <si>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</si>
  <si>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</si>
  <si>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</si>
  <si>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</si>
  <si>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</si>
  <si>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</si>
  <si>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</si>
  <si>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</si>
  <si>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</si>
  <si>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</si>
  <si>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</si>
  <si>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</si>
  <si>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</si>
  <si>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</si>
  <si>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</si>
  <si>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</si>
  <si>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</si>
  <si>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</si>
  <si>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</si>
  <si>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</si>
  <si>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</si>
  <si>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</si>
  <si>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</si>
  <si>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</si>
  <si>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</si>
  <si>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</si>
  <si>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</si>
  <si>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</si>
  <si>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</si>
  <si>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</si>
  <si>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</si>
  <si>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</si>
  <si>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</si>
  <si>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</si>
  <si>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</si>
  <si>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</si>
  <si>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</si>
  <si>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</si>
  <si>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</si>
  <si>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</si>
  <si>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</si>
  <si>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</si>
  <si>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</si>
  <si>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</si>
  <si>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</si>
  <si>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</si>
  <si>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</si>
  <si>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</si>
  <si>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</si>
  <si>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</si>
  <si>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</si>
  <si>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</si>
  <si>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</si>
  <si>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</si>
  <si>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</si>
  <si>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</si>
  <si>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</si>
  <si>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</si>
  <si>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</si>
  <si>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</si>
  <si>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</si>
  <si>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</si>
  <si>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</si>
  <si>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</si>
  <si>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</si>
  <si>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</si>
  <si>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</si>
  <si>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</si>
  <si>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</si>
  <si>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</si>
  <si>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</si>
  <si>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</si>
  <si>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</si>
  <si>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</si>
  <si>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</si>
  <si>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</si>
  <si>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</si>
  <si>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</si>
  <si>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</si>
  <si>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</si>
  <si>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</si>
  <si>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</si>
  <si>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</si>
  <si>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</si>
  <si>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</si>
  <si>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</si>
  <si>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</si>
  <si>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</si>
  <si>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</si>
  <si>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</si>
  <si>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</si>
  <si>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</si>
  <si>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</si>
  <si>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</si>
  <si>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</si>
  <si>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</si>
  <si>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</si>
  <si>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</si>
  <si>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</si>
  <si>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</si>
  <si>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</si>
  <si>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</si>
  <si>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</si>
  <si>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</si>
  <si>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</si>
  <si>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</si>
  <si>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</si>
  <si>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</si>
  <si>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</si>
  <si>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</si>
  <si>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</si>
  <si>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</si>
  <si>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</si>
  <si>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</si>
  <si>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</si>
  <si>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</si>
  <si>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</si>
  <si>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</si>
  <si>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</si>
  <si>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</si>
  <si>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</si>
  <si>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</si>
  <si>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</si>
  <si>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</si>
  <si>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</si>
  <si>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</si>
  <si>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</si>
  <si>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</si>
  <si>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</si>
  <si>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</si>
  <si>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</si>
  <si>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</si>
  <si>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</si>
  <si>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</si>
  <si>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</si>
  <si>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</si>
  <si>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</si>
  <si>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</si>
  <si>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</si>
  <si>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</si>
  <si>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</si>
  <si>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</si>
  <si>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</si>
  <si>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</si>
  <si>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</si>
  <si>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</si>
  <si>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</si>
  <si>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</si>
  <si>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</si>
  <si>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</si>
  <si>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</si>
  <si>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</si>
  <si>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</si>
  <si>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</si>
  <si>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</si>
  <si>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</si>
  <si>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</si>
  <si>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</si>
  <si>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</si>
  <si>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</si>
  <si>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</si>
  <si>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</si>
  <si>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</si>
  <si>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</si>
  <si>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</si>
  <si>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</si>
  <si>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</si>
  <si>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</si>
  <si>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</si>
  <si>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</si>
  <si>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</si>
  <si>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</si>
  <si>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</si>
  <si>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</si>
  <si>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</si>
  <si>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</si>
  <si>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</si>
  <si>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</si>
  <si>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</si>
  <si>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</si>
  <si>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</si>
  <si>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</si>
  <si>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</si>
  <si>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</si>
  <si>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</si>
  <si>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</si>
  <si>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</si>
  <si>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</si>
  <si>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</si>
  <si>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</si>
  <si>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</si>
  <si>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</si>
  <si>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</si>
  <si>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</si>
  <si>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</si>
  <si>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</si>
  <si>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</si>
  <si>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</si>
  <si>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</si>
  <si>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</si>
  <si>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</si>
  <si>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</si>
  <si>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</si>
  <si>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</si>
  <si>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</si>
  <si>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</si>
  <si>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</si>
  <si>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</si>
  <si>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</si>
  <si>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</si>
  <si>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</si>
  <si>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</si>
  <si>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</si>
  <si>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</si>
  <si>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</si>
  <si>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</si>
  <si>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</si>
  <si>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</si>
  <si>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</si>
  <si>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</si>
  <si>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</si>
  <si>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</si>
  <si>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</si>
  <si>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</si>
  <si>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</si>
  <si>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</si>
  <si>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</si>
  <si>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</si>
  <si>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</si>
  <si>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</si>
  <si>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</si>
  <si>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</si>
  <si>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</si>
  <si>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</si>
  <si>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</si>
  <si>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</si>
  <si>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</si>
  <si>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</si>
  <si>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</si>
  <si>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</si>
  <si>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</si>
  <si>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</si>
  <si>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</si>
  <si>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</si>
  <si>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</si>
  <si>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</si>
  <si>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</si>
  <si>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</si>
  <si>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</si>
  <si>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</si>
  <si>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</si>
  <si>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</si>
  <si>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</si>
  <si>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</si>
  <si>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</si>
  <si>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</si>
  <si>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</si>
  <si>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</si>
  <si>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</si>
  <si>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</si>
  <si>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</si>
  <si>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</si>
  <si>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</si>
  <si>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</si>
  <si>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</si>
  <si>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</si>
  <si>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</si>
  <si>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</si>
  <si>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</si>
  <si>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</si>
  <si>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</si>
  <si>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</si>
  <si>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</si>
  <si>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</si>
  <si>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</si>
  <si>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</si>
  <si>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</si>
  <si>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</si>
  <si>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</si>
  <si>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</si>
  <si>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</si>
  <si>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</si>
  <si>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</si>
  <si>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</si>
  <si>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</si>
  <si>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</si>
  <si>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</si>
  <si>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</si>
  <si>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</si>
  <si>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</si>
  <si>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</si>
  <si>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</si>
  <si>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</si>
  <si>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</si>
  <si>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</si>
  <si>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</si>
  <si>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</si>
  <si>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</si>
  <si>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</si>
  <si>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</si>
  <si>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</si>
  <si>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</si>
  <si>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</si>
  <si>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</si>
  <si>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</si>
  <si>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</si>
  <si>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</si>
  <si>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</si>
  <si>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</si>
  <si>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</si>
  <si>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</si>
  <si>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</si>
  <si>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</si>
  <si>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</si>
  <si>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</si>
  <si>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</si>
  <si>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</si>
  <si>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</si>
  <si>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</si>
  <si>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</si>
  <si>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</si>
  <si>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</si>
  <si>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</si>
  <si>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</si>
  <si>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</si>
  <si>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</si>
  <si>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</si>
  <si>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</si>
  <si>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</si>
  <si>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</si>
  <si>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</si>
  <si>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</si>
  <si>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</si>
  <si>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</si>
  <si>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</si>
  <si>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</si>
  <si>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</si>
  <si>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</si>
  <si>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</si>
  <si>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</si>
  <si>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</si>
  <si>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</si>
  <si>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</si>
  <si>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</si>
  <si>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</si>
  <si>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</si>
  <si>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</si>
  <si>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</si>
  <si>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</si>
  <si>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</si>
  <si>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</si>
  <si>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</si>
  <si>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</si>
  <si>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</si>
  <si>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</si>
  <si>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</si>
  <si>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</si>
  <si>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</si>
  <si>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</si>
  <si>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</si>
  <si>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</si>
  <si>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</si>
  <si>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</si>
  <si>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</si>
  <si>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</si>
  <si>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</si>
  <si>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</si>
  <si>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</si>
  <si>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</si>
  <si>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</si>
  <si>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</si>
  <si>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</si>
  <si>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</si>
  <si>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</si>
  <si>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</si>
  <si>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</si>
  <si>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</si>
  <si>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</si>
  <si>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</si>
  <si>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</si>
  <si>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</si>
  <si>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</si>
  <si>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</si>
  <si>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</si>
  <si>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</si>
  <si>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</si>
  <si>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</si>
  <si>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</si>
  <si>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</si>
  <si>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</si>
  <si>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</si>
  <si>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</si>
  <si>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</si>
  <si>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</si>
  <si>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</si>
  <si>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</si>
  <si>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</si>
  <si>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</si>
  <si>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</si>
  <si>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</si>
  <si>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</si>
  <si>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</si>
  <si>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</si>
  <si>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</si>
  <si>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</si>
  <si>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</si>
  <si>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</si>
  <si>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</si>
  <si>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</si>
  <si>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</si>
  <si>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</si>
  <si>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</si>
  <si>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</si>
  <si>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</si>
  <si>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</si>
  <si>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</si>
  <si>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</si>
  <si>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</si>
  <si>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</si>
  <si>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</si>
  <si>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</si>
  <si>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</si>
  <si>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</si>
  <si>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</si>
  <si>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</si>
  <si>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</si>
  <si>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</si>
  <si>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</si>
  <si>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</si>
  <si>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</si>
  <si>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</si>
  <si>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</si>
  <si>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</si>
  <si>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</si>
  <si>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</si>
  <si>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</si>
  <si>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</si>
  <si>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</si>
  <si>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</si>
  <si>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</si>
  <si>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</si>
  <si>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</si>
  <si>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</si>
  <si>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</si>
  <si>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</si>
  <si>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</si>
  <si>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</si>
  <si>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</si>
  <si>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</si>
  <si>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</si>
  <si>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</si>
  <si>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</si>
  <si>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</si>
  <si>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</si>
  <si>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</si>
  <si>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</si>
  <si>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</si>
  <si>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</si>
  <si>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</si>
  <si>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</si>
  <si>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</si>
  <si>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</si>
  <si>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</si>
  <si>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</si>
  <si>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</si>
  <si>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</si>
  <si>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</si>
  <si>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</si>
  <si>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</si>
  <si>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</si>
  <si>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</si>
  <si>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</si>
  <si>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</si>
  <si>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</si>
  <si>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</si>
  <si>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</si>
  <si>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</si>
  <si>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</si>
  <si>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</si>
  <si>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</si>
  <si>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</si>
  <si>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</si>
  <si>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</si>
  <si>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</si>
  <si>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</si>
  <si>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</si>
  <si>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</si>
  <si>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</si>
  <si>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</si>
  <si>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</si>
  <si>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</si>
  <si>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</si>
  <si>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</si>
  <si>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</si>
  <si>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</si>
  <si>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</si>
  <si>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</si>
  <si>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</si>
  <si>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</si>
  <si>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</si>
  <si>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</si>
  <si>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</si>
  <si>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</si>
  <si>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</si>
  <si>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</si>
  <si>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</si>
  <si>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</si>
  <si>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</si>
  <si>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</si>
  <si>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</si>
  <si>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</si>
  <si>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</si>
  <si>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</si>
  <si>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</si>
  <si>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</si>
  <si>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</si>
  <si>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</si>
  <si>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</si>
  <si>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</si>
  <si>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</si>
  <si>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</si>
  <si>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</si>
  <si>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</si>
  <si>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</si>
  <si>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</si>
  <si>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</si>
  <si>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</si>
  <si>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</si>
  <si>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</si>
  <si>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</si>
  <si>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</si>
  <si>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</si>
  <si>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</si>
  <si>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</si>
  <si>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</si>
  <si>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</si>
  <si>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</si>
  <si>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</si>
  <si>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</si>
  <si>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</si>
  <si>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</si>
  <si>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</si>
  <si>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</si>
  <si>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</si>
  <si>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</si>
  <si>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</si>
  <si>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</si>
  <si>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</si>
  <si>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</si>
  <si>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</si>
  <si>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</si>
  <si>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</si>
  <si>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</si>
  <si>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</si>
  <si>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</si>
  <si>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</si>
  <si>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</si>
  <si>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</si>
  <si>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</si>
  <si>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</si>
  <si>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</si>
  <si>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</si>
  <si>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</si>
  <si>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</si>
  <si>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</si>
  <si>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</si>
  <si>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</si>
  <si>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</si>
  <si>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</si>
  <si>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</si>
  <si>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</si>
  <si>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</si>
  <si>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</si>
  <si>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</si>
  <si>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</si>
  <si>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</si>
  <si>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</si>
  <si>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</si>
  <si>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</si>
  <si>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</si>
  <si>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</si>
  <si>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</si>
  <si>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</si>
  <si>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</si>
  <si>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</si>
  <si>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</si>
  <si>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</si>
  <si>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</si>
  <si>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</si>
  <si>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</si>
  <si>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</si>
  <si>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</si>
  <si>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</si>
  <si>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</si>
  <si>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</si>
  <si>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</si>
  <si>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</si>
  <si>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</si>
  <si>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</si>
  <si>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</si>
  <si>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</si>
  <si>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</si>
  <si>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</si>
  <si>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</si>
  <si>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</si>
  <si>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</si>
  <si>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</si>
  <si>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</si>
  <si>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</si>
  <si>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</si>
  <si>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</si>
  <si>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</si>
  <si>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</si>
  <si>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</si>
  <si>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</si>
  <si>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</si>
  <si>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</si>
  <si>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</si>
  <si>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</si>
  <si>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</si>
  <si>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</si>
  <si>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</si>
  <si>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</si>
  <si>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</si>
  <si>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</si>
  <si>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</si>
  <si>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</si>
  <si>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</si>
  <si>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</si>
  <si>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</si>
  <si>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</si>
  <si>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</si>
  <si>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</si>
  <si>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</si>
  <si>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</si>
  <si>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</si>
  <si>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</si>
  <si>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</si>
  <si>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</si>
  <si>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</si>
  <si>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</si>
  <si>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</si>
  <si>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</si>
  <si>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</si>
  <si>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</si>
  <si>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</si>
  <si>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</si>
  <si>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</si>
  <si>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</si>
  <si>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</si>
  <si>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</si>
  <si>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</si>
  <si>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</si>
  <si>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</si>
  <si>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</si>
  <si>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</si>
  <si>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</si>
  <si>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</si>
  <si>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</si>
  <si>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</si>
  <si>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</si>
  <si>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</si>
  <si>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</si>
  <si>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</si>
  <si>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</si>
  <si>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</si>
  <si>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</si>
  <si>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</si>
  <si>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</si>
  <si>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</si>
  <si>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</si>
  <si>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</si>
  <si>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</si>
  <si>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</si>
  <si>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</si>
  <si>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</si>
  <si>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</si>
  <si>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</si>
  <si>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</si>
  <si>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</si>
  <si>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</si>
  <si>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</si>
  <si>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</si>
  <si>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</si>
  <si>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</si>
  <si>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</si>
  <si>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</si>
  <si>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</si>
  <si>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</si>
  <si>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</si>
  <si>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</si>
  <si>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</si>
  <si>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</si>
  <si>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</si>
  <si>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</si>
  <si>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</si>
  <si>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</si>
  <si>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</si>
  <si>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</si>
  <si>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</si>
  <si>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</si>
  <si>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</si>
  <si>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</si>
  <si>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</si>
  <si>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</si>
  <si>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</si>
  <si>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</si>
  <si>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</si>
  <si>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</si>
  <si>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</si>
  <si>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</si>
  <si>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</si>
  <si>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</si>
  <si>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</si>
  <si>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</si>
  <si>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</si>
  <si>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</si>
  <si>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</si>
  <si>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</si>
  <si>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</si>
  <si>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</si>
  <si>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</si>
  <si>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</si>
  <si>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</si>
  <si>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</si>
  <si>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</si>
  <si>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</si>
  <si>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</si>
  <si>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</si>
  <si>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</si>
  <si>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</si>
  <si>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</si>
  <si>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</si>
  <si>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</si>
  <si>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</si>
  <si>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</si>
  <si>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</si>
  <si>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</si>
  <si>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</si>
  <si>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</si>
  <si>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</si>
  <si>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</si>
  <si>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</si>
  <si>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</si>
  <si>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</si>
  <si>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</si>
  <si>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</si>
  <si>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</si>
  <si>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</si>
  <si>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</si>
  <si>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</si>
  <si>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</si>
  <si>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</si>
  <si>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</si>
  <si>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</si>
  <si>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</si>
  <si>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</si>
  <si>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</si>
  <si>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</si>
  <si>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</si>
  <si>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</si>
  <si>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</si>
  <si>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</si>
  <si>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</si>
  <si>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</si>
  <si>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</si>
  <si>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</si>
  <si>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</si>
  <si>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</si>
  <si>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</si>
  <si>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</si>
  <si>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</si>
  <si>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</si>
  <si>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</si>
  <si>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</si>
  <si>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</si>
  <si>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</si>
  <si>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</si>
  <si>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</si>
  <si>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</si>
  <si>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</si>
  <si>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</si>
  <si>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</si>
  <si>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</si>
  <si>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</si>
  <si>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</si>
  <si>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</si>
  <si>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</si>
  <si>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</si>
  <si>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</si>
  <si>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</si>
  <si>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</si>
  <si>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</si>
  <si>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</si>
  <si>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</si>
  <si>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</si>
  <si>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</si>
  <si>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</si>
  <si>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</si>
  <si>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</si>
  <si>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</si>
  <si>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</si>
  <si>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</si>
  <si>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</si>
  <si>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</si>
  <si>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</si>
  <si>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</si>
  <si>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</si>
  <si>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</si>
  <si>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</si>
  <si>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</si>
  <si>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</si>
  <si>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</si>
  <si>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</si>
  <si>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</si>
  <si>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</si>
  <si>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</si>
  <si>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</si>
  <si>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</si>
  <si>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</si>
  <si>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</si>
  <si>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</si>
  <si>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</si>
  <si>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</si>
  <si>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</si>
  <si>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</si>
  <si>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</si>
  <si>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</si>
  <si>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</si>
  <si>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</si>
  <si>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</si>
  <si>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</si>
  <si>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</si>
  <si>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</si>
  <si>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</si>
  <si>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</si>
  <si>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</si>
  <si>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</si>
  <si>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</si>
  <si>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</si>
  <si>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</si>
  <si>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</si>
  <si>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</si>
  <si>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</si>
  <si>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</si>
  <si>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</si>
  <si>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</si>
  <si>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</si>
  <si>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</si>
  <si>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</si>
  <si>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</si>
  <si>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</si>
  <si>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</si>
  <si>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</si>
  <si>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</si>
  <si>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</si>
  <si>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</si>
  <si>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</si>
  <si>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</si>
  <si>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</si>
  <si>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</si>
  <si>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</si>
  <si>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</si>
  <si>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</si>
  <si>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</si>
  <si>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</si>
  <si>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</si>
  <si>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</si>
  <si>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</si>
  <si>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</si>
  <si>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</si>
  <si>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</si>
  <si>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</si>
  <si>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</si>
  <si>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</si>
  <si>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</si>
  <si>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</si>
  <si>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</si>
  <si>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</si>
  <si>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</si>
  <si>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</si>
  <si>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</si>
  <si>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</si>
  <si>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</si>
  <si>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</si>
  <si>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</si>
  <si>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</si>
  <si>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</si>
  <si>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</si>
  <si>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</si>
  <si>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</si>
  <si>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</si>
  <si>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</si>
  <si>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</si>
  <si>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</si>
  <si>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</si>
  <si>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</si>
  <si>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</si>
  <si>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</si>
  <si>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</si>
  <si>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</si>
  <si>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</si>
  <si>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</si>
  <si>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</si>
  <si>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</si>
  <si>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</si>
  <si>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</si>
  <si>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</si>
  <si>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</si>
  <si>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</si>
  <si>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</si>
  <si>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</si>
  <si>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</si>
  <si>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</si>
  <si>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</si>
  <si>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</si>
  <si>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</si>
  <si>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</si>
  <si>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</si>
  <si>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</si>
  <si>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</si>
  <si>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</si>
  <si>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</si>
  <si>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</si>
  <si>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</si>
  <si>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</si>
  <si>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</si>
  <si>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</si>
  <si>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</si>
  <si>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</si>
  <si>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</si>
  <si>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</si>
  <si>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</si>
  <si>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</si>
  <si>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</si>
  <si>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</si>
  <si>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</si>
  <si>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</si>
  <si>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</si>
  <si>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</si>
  <si>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</si>
  <si>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</si>
  <si>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</si>
  <si>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</si>
  <si>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</si>
  <si>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</si>
  <si>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</si>
  <si>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</si>
  <si>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</si>
  <si>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</si>
  <si>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</si>
  <si>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</si>
  <si>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</si>
  <si>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</si>
  <si>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</si>
  <si>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</si>
  <si>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</si>
  <si>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</si>
  <si>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</si>
  <si>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</si>
  <si>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</si>
  <si>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</si>
  <si>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</si>
  <si>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</si>
  <si>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</si>
  <si>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</si>
  <si>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</si>
  <si>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</si>
  <si>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</si>
  <si>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</si>
  <si>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</si>
  <si>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</si>
  <si>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</si>
  <si>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</si>
  <si>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</si>
  <si>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</si>
  <si>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</si>
  <si>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</si>
  <si>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</si>
  <si>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</si>
  <si>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</si>
  <si>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</si>
  <si>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</si>
  <si>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</si>
  <si>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</si>
  <si>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</si>
  <si>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</si>
  <si>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</si>
  <si>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</si>
  <si>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</si>
  <si>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</si>
  <si>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</si>
  <si>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</si>
  <si>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</si>
  <si>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</si>
  <si>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</si>
  <si>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</si>
  <si>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</si>
  <si>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</si>
  <si>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</si>
  <si>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</si>
  <si>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</si>
  <si>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</si>
  <si>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</si>
  <si>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</si>
  <si>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</si>
  <si>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</si>
  <si>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</si>
  <si>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</si>
  <si>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</si>
  <si>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</si>
  <si>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</si>
  <si>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</si>
  <si>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</si>
  <si>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</si>
  <si>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</si>
  <si>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</si>
  <si>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</si>
  <si>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</si>
  <si>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</si>
  <si>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</si>
  <si>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</si>
  <si>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</si>
  <si>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</si>
  <si>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</si>
  <si>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</si>
  <si>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</si>
  <si>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</si>
  <si>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</si>
  <si>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</si>
  <si>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</si>
  <si>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</si>
  <si>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</si>
  <si>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</si>
  <si>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</si>
  <si>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</si>
  <si>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</si>
  <si>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</si>
  <si>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</si>
  <si>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</si>
  <si>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</si>
  <si>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</si>
  <si>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</si>
  <si>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</si>
  <si>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</si>
  <si>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</si>
  <si>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</si>
  <si>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</si>
  <si>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</si>
  <si>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</si>
  <si>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</si>
  <si>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</si>
  <si>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</si>
  <si>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</si>
  <si>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</si>
  <si>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</si>
  <si>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</si>
  <si>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</si>
  <si>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</si>
  <si>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</si>
  <si>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</si>
  <si>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</si>
  <si>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</si>
  <si>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</si>
  <si>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</si>
  <si>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</si>
  <si>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</si>
  <si>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</si>
  <si>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</si>
  <si>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</si>
  <si>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</si>
  <si>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</si>
  <si>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</si>
  <si>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</si>
  <si>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</si>
  <si>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</si>
  <si>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</si>
  <si>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</si>
  <si>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</si>
  <si>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</si>
  <si>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</si>
  <si>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</si>
  <si>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</si>
  <si>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</si>
  <si>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</si>
  <si>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</si>
  <si>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</si>
  <si>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</si>
  <si>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</si>
  <si>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</si>
  <si>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</si>
  <si>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</si>
  <si>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</si>
  <si>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</si>
  <si>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</si>
  <si>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</si>
  <si>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</si>
  <si>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</si>
  <si>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</si>
  <si>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</si>
  <si>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</si>
  <si>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</si>
  <si>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</si>
  <si>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</si>
  <si>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</si>
  <si>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</si>
  <si>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</si>
  <si>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</si>
  <si>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</si>
  <si>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</si>
  <si>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</si>
  <si>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</si>
  <si>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</si>
  <si>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</si>
  <si>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</si>
  <si>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</si>
  <si>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</si>
  <si>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</si>
  <si>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</si>
  <si>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</si>
  <si>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</si>
  <si>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</si>
  <si>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</si>
  <si>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</si>
  <si>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</si>
  <si>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</si>
  <si>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</si>
  <si>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</si>
  <si>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</si>
  <si>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</si>
  <si>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</si>
  <si>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</si>
  <si>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</si>
  <si>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</si>
  <si>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</si>
  <si>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</si>
  <si>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</si>
  <si>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</si>
  <si>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</si>
  <si>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</si>
  <si>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</si>
  <si>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</si>
  <si>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</si>
  <si>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</si>
  <si>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</si>
  <si>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</si>
  <si>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</si>
  <si>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</si>
  <si>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</si>
  <si>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</si>
  <si>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</si>
  <si>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</si>
  <si>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</si>
  <si>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</si>
  <si>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</si>
  <si>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</si>
  <si>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</si>
  <si>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</si>
  <si>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</si>
  <si>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</si>
  <si>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</si>
  <si>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</si>
  <si>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</si>
  <si>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</si>
  <si>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</si>
  <si>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</si>
  <si>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</si>
  <si>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</si>
  <si>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</si>
  <si>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</si>
  <si>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</si>
  <si>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</si>
  <si>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</si>
  <si>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</si>
  <si>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</si>
  <si>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</si>
  <si>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</si>
  <si>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</si>
  <si>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</si>
  <si>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</si>
  <si>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</si>
  <si>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</si>
  <si>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</si>
  <si>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</si>
  <si>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</si>
  <si>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</si>
  <si>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</si>
  <si>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</si>
  <si>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</si>
  <si>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</si>
  <si>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</si>
  <si>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</si>
  <si>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</si>
  <si>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</si>
  <si>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</si>
  <si>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</si>
  <si>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</si>
  <si>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</si>
  <si>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</si>
  <si>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</si>
  <si>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</si>
  <si>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</si>
  <si>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</si>
  <si>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</si>
  <si>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</si>
  <si>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</si>
  <si>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</si>
  <si>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</si>
  <si>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</si>
  <si>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</si>
  <si>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</si>
  <si>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</si>
  <si>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</si>
  <si>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</si>
  <si>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</si>
  <si>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</si>
  <si>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</si>
  <si>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</si>
  <si>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</si>
  <si>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</si>
  <si>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</si>
  <si>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</si>
  <si>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</si>
  <si>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</si>
  <si>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</si>
  <si>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</si>
  <si>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</si>
  <si>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</si>
  <si>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</si>
  <si>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</si>
  <si>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</si>
  <si>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</si>
  <si>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</si>
  <si>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</si>
  <si>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</si>
  <si>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</si>
  <si>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</si>
  <si>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</si>
  <si>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</si>
  <si>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</si>
  <si>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</si>
  <si>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</si>
  <si>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</si>
  <si>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</si>
  <si>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</si>
  <si>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</si>
  <si>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</si>
  <si>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</si>
  <si>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</si>
  <si>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</si>
  <si>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</si>
  <si>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</si>
  <si>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</si>
  <si>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</si>
  <si>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</si>
  <si>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</si>
  <si>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</si>
  <si>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</si>
  <si>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</si>
  <si>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</si>
  <si>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</si>
  <si>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</si>
  <si>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</si>
  <si>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</si>
  <si>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</si>
  <si>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</si>
  <si>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</si>
  <si>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</si>
  <si>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</si>
  <si>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</si>
  <si>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</si>
  <si>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</si>
  <si>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</si>
  <si>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</si>
  <si>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</si>
  <si>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</si>
  <si>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</si>
  <si>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</si>
  <si>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</si>
  <si>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</si>
  <si>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</si>
  <si>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</si>
  <si>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</si>
  <si>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</si>
  <si>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</si>
  <si>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</si>
  <si>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</si>
  <si>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</si>
  <si>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</si>
  <si>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</si>
  <si>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</si>
  <si>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</si>
  <si>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</si>
  <si>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</si>
  <si>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</si>
  <si>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</si>
  <si>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</si>
  <si>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</si>
  <si>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</si>
  <si>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</si>
  <si>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</si>
  <si>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</si>
  <si>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</si>
  <si>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</si>
  <si>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</si>
  <si>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</si>
  <si>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</si>
  <si>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</si>
  <si>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</si>
  <si>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</si>
  <si>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</si>
  <si>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</si>
  <si>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</si>
  <si>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</si>
  <si>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</si>
  <si>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</si>
  <si>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</si>
  <si>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</si>
  <si>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</si>
  <si>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</si>
  <si>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</si>
  <si>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</si>
  <si>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</si>
  <si>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</si>
  <si>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</si>
  <si>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</si>
  <si>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</si>
  <si>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</si>
  <si>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</si>
  <si>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</si>
  <si>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</si>
  <si>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</si>
  <si>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</si>
  <si>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</si>
  <si>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</si>
  <si>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</si>
  <si>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</si>
  <si>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</si>
  <si>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</si>
  <si>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</si>
  <si>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</si>
  <si>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</si>
  <si>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</si>
  <si>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</si>
  <si>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</si>
  <si>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</si>
  <si>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</si>
  <si>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</si>
  <si>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</si>
  <si>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</si>
  <si>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</si>
  <si>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</si>
  <si>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</si>
  <si>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</si>
  <si>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</si>
  <si>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</si>
  <si>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</si>
  <si>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</si>
  <si>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</si>
  <si>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</si>
  <si>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</si>
  <si>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</si>
  <si>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</si>
  <si>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</si>
  <si>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</si>
  <si>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</si>
  <si>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</si>
  <si>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</si>
  <si>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</si>
  <si>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</si>
  <si>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</si>
  <si>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</si>
  <si>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</si>
  <si>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</si>
  <si>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</si>
  <si>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</si>
  <si>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</si>
  <si>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</si>
  <si>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</si>
  <si>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</si>
  <si>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</si>
  <si>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</si>
  <si>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</si>
  <si>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</si>
  <si>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</si>
  <si>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</si>
  <si>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</si>
  <si>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</si>
  <si>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</si>
  <si>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</si>
  <si>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</si>
  <si>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</si>
  <si>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</si>
  <si>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</si>
  <si>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</si>
  <si>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</si>
  <si>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</si>
  <si>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</si>
  <si>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</si>
  <si>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</si>
  <si>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</si>
  <si>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</si>
  <si>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</si>
  <si>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</si>
  <si>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</si>
  <si>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</si>
  <si>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</si>
  <si>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</si>
  <si>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</si>
  <si>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</si>
  <si>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</si>
  <si>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</si>
  <si>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</si>
  <si>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</si>
  <si>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</si>
  <si>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</si>
  <si>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</si>
  <si>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</si>
  <si>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</si>
  <si>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</si>
  <si>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</si>
  <si>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</si>
  <si>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</si>
  <si>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</si>
  <si>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</si>
  <si>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</si>
  <si>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</si>
  <si>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</si>
  <si>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</si>
  <si>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</si>
  <si>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</si>
  <si>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</si>
  <si>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</si>
  <si>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</si>
  <si>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</si>
  <si>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</si>
  <si>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</si>
  <si>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</si>
  <si>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</si>
  <si>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</si>
  <si>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</si>
  <si>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</si>
  <si>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</si>
  <si>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</si>
  <si>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</si>
  <si>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</si>
  <si>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</si>
  <si>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</si>
  <si>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</si>
  <si>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</si>
  <si>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</si>
  <si>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</si>
  <si>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</si>
  <si>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</si>
  <si>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</si>
  <si>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</si>
  <si>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</si>
  <si>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</si>
  <si>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</si>
  <si>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</si>
  <si>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</si>
  <si>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</si>
  <si>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</si>
  <si>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</si>
  <si>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</si>
  <si>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</si>
  <si>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</si>
  <si>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</si>
  <si>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</si>
  <si>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</si>
  <si>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</si>
  <si>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</si>
  <si>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</si>
  <si>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</si>
  <si>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</si>
  <si>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</si>
  <si>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</si>
  <si>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</si>
  <si>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</si>
  <si>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</si>
  <si>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</si>
  <si>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</si>
  <si>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</si>
  <si>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</si>
  <si>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</si>
  <si>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</si>
  <si>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</si>
  <si>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</si>
  <si>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</si>
  <si>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</si>
  <si>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</si>
  <si>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</si>
  <si>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</si>
  <si>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</si>
  <si>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</si>
  <si>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</si>
  <si>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</si>
  <si>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</si>
  <si>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</si>
  <si>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</si>
  <si>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</si>
  <si>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</si>
  <si>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</si>
  <si>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</si>
  <si>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</si>
  <si>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</si>
  <si>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</si>
  <si>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</si>
  <si>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</si>
  <si>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</si>
  <si>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</si>
  <si>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</si>
  <si>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</si>
  <si>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</si>
  <si>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</si>
  <si>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</si>
  <si>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</si>
  <si>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</si>
  <si>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</si>
  <si>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</si>
  <si>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</si>
  <si>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</si>
  <si>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</si>
  <si>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</si>
  <si>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</si>
  <si>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</si>
  <si>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</si>
  <si>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</si>
  <si>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</si>
  <si>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</si>
  <si>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</si>
  <si>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</si>
  <si>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</si>
  <si>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</si>
  <si>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</si>
  <si>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</si>
  <si>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</si>
  <si>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</si>
  <si>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</si>
  <si>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</si>
  <si>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</si>
  <si>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</si>
  <si>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</si>
  <si>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</si>
  <si>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</si>
  <si>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</si>
  <si>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</si>
  <si>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</si>
  <si>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</si>
  <si>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</si>
  <si>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</si>
  <si>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</si>
  <si>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</si>
  <si>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</si>
  <si>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</si>
  <si>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</si>
  <si>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</si>
  <si>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</si>
  <si>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</si>
  <si>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</si>
  <si>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</si>
  <si>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</si>
  <si>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</si>
  <si>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</si>
  <si>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</si>
  <si>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</si>
  <si>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</si>
  <si>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</si>
  <si>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</si>
  <si>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</si>
  <si>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</si>
  <si>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</si>
  <si>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</si>
  <si>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</si>
  <si>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</si>
  <si>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</si>
  <si>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</si>
  <si>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</si>
  <si>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</si>
  <si>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</si>
  <si>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</si>
  <si>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</si>
  <si>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</si>
  <si>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</si>
  <si>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</si>
  <si>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</si>
  <si>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</si>
  <si>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</si>
  <si>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</si>
  <si>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</si>
  <si>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</si>
  <si>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</si>
  <si>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</si>
  <si>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</si>
  <si>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</si>
  <si>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</si>
  <si>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</si>
  <si>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</si>
  <si>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</si>
  <si>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</si>
  <si>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</si>
  <si>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</si>
  <si>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</si>
  <si>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</si>
  <si>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</si>
  <si>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</si>
  <si>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</si>
  <si>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</si>
  <si>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</si>
  <si>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</si>
  <si>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</si>
  <si>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</si>
  <si>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</si>
  <si>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</si>
  <si>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</si>
  <si>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</si>
  <si>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</si>
  <si>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</si>
  <si>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</si>
  <si>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</si>
  <si>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</si>
  <si>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</si>
  <si>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</si>
  <si>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</si>
  <si>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</si>
  <si>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</si>
  <si>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</si>
  <si>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</si>
  <si>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</si>
  <si>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</si>
  <si>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</si>
  <si>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</si>
  <si>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</si>
  <si>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</si>
  <si>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</si>
  <si>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</si>
  <si>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</si>
  <si>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</si>
  <si>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</si>
  <si>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</si>
  <si>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</si>
  <si>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</si>
  <si>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</si>
  <si>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</si>
  <si>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</si>
  <si>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</si>
  <si>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</si>
  <si>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</si>
  <si>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</si>
  <si>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</si>
  <si>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</si>
  <si>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</si>
  <si>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</si>
  <si>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</si>
  <si>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</si>
  <si>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</si>
  <si>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</si>
  <si>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</si>
  <si>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</si>
  <si>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</si>
  <si>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</si>
  <si>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</si>
  <si>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</si>
  <si>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</si>
  <si>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</si>
  <si>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</si>
  <si>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</si>
  <si>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</si>
  <si>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</si>
  <si>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</si>
  <si>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</si>
  <si>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</si>
  <si>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</si>
  <si>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</si>
  <si>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</si>
  <si>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</si>
  <si>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</si>
  <si>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</si>
  <si>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</si>
  <si>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</si>
  <si>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</si>
  <si>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</si>
  <si>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</si>
  <si>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</si>
  <si>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</si>
  <si>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</si>
  <si>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</si>
  <si>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</si>
  <si>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</si>
  <si>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</si>
  <si>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</si>
  <si>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</si>
  <si>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</si>
  <si>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</si>
  <si>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</si>
  <si>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</si>
  <si>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</si>
  <si>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</si>
  <si>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</si>
  <si>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</si>
  <si>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</si>
  <si>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</si>
  <si>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</si>
  <si>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</si>
  <si>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</si>
  <si>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</si>
  <si>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</si>
  <si>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</si>
  <si>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</si>
  <si>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</si>
  <si>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</si>
  <si>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</si>
  <si>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</si>
  <si>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</si>
  <si>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</si>
  <si>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</si>
  <si>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</si>
  <si>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</si>
  <si>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</si>
  <si>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</si>
  <si>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</si>
  <si>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</si>
  <si>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</si>
  <si>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</si>
  <si>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</si>
  <si>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</si>
  <si>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</si>
  <si>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</si>
  <si>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</si>
  <si>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</si>
  <si>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</si>
  <si>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</si>
  <si>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</si>
  <si>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</si>
  <si>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</si>
  <si>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</si>
  <si>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</si>
  <si>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</si>
  <si>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</si>
  <si>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</si>
  <si>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</si>
  <si>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</si>
  <si>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</si>
  <si>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</si>
  <si>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</si>
  <si>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</si>
  <si>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</si>
  <si>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</si>
  <si>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</si>
  <si>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</si>
  <si>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</si>
  <si>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</si>
  <si>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</si>
  <si>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</si>
  <si>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</si>
  <si>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</si>
  <si>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</si>
  <si>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</si>
  <si>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</si>
  <si>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</si>
  <si>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</si>
  <si>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</si>
  <si>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</si>
  <si>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</si>
  <si>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</si>
  <si>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</si>
  <si>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</si>
  <si>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</si>
  <si>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</si>
  <si>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</si>
  <si>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</si>
  <si>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</si>
  <si>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</si>
  <si>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</si>
  <si>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</si>
  <si>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</si>
  <si>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</si>
  <si>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</si>
  <si>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</si>
  <si>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</si>
  <si>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</si>
  <si>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</si>
  <si>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</si>
  <si>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</si>
  <si>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</si>
  <si>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</si>
  <si>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</si>
  <si>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</si>
  <si>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</si>
  <si>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</si>
  <si>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</si>
  <si>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</si>
  <si>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</si>
  <si>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</si>
  <si>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</si>
  <si>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</si>
  <si>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</si>
  <si>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</si>
  <si>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</si>
  <si>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</si>
  <si>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</si>
  <si>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</si>
  <si>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</si>
  <si>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</si>
  <si>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</si>
  <si>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</si>
  <si>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</si>
  <si>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</si>
  <si>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</si>
  <si>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</si>
  <si>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</si>
  <si>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</si>
  <si>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</si>
  <si>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</si>
  <si>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</si>
  <si>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</si>
  <si>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</si>
  <si>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</si>
  <si>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</si>
  <si>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</si>
  <si>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</si>
  <si>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</si>
  <si>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</si>
  <si>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</si>
  <si>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</si>
  <si>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</si>
  <si>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</si>
  <si>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</si>
  <si>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</si>
  <si>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</si>
  <si>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</si>
  <si>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</si>
  <si>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</si>
  <si>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</si>
  <si>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</si>
  <si>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</si>
  <si>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</si>
  <si>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</si>
  <si>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</si>
  <si>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</si>
  <si>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</si>
  <si>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</si>
  <si>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</si>
  <si>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</si>
  <si>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</si>
  <si>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</si>
  <si>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</si>
  <si>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</si>
  <si>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</si>
  <si>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</si>
  <si>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</si>
  <si>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</si>
  <si>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</si>
  <si>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</si>
  <si>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</si>
  <si>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</si>
  <si>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</si>
  <si>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</si>
  <si>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</si>
  <si>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</si>
  <si>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</si>
  <si>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</si>
  <si>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</si>
  <si>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</si>
  <si>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</si>
  <si>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</si>
  <si>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</si>
  <si>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</si>
  <si>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</si>
  <si>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</si>
  <si>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</si>
  <si>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</si>
  <si>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</si>
  <si>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</si>
  <si>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</si>
  <si>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</si>
  <si>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</si>
  <si>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</si>
  <si>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</si>
  <si>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</si>
  <si>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</si>
  <si>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</si>
  <si>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</si>
  <si>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</si>
  <si>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</si>
  <si>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</si>
  <si>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</si>
  <si>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</si>
  <si>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</si>
  <si>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</si>
  <si>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</si>
  <si>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</si>
  <si>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</si>
  <si>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</si>
  <si>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</si>
  <si>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</si>
  <si>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</si>
  <si>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</si>
  <si>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</si>
  <si>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</si>
  <si>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</si>
  <si>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</si>
  <si>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</si>
  <si>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</si>
  <si>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</si>
  <si>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</si>
  <si>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</si>
  <si>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</si>
  <si>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</si>
  <si>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</si>
  <si>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</si>
  <si>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</si>
  <si>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</si>
  <si>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</si>
  <si>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</si>
  <si>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</si>
  <si>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</si>
  <si>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</si>
  <si>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</si>
  <si>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</si>
  <si>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</si>
  <si>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</si>
  <si>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</si>
  <si>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</si>
  <si>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</si>
  <si>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</si>
  <si>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</si>
  <si>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</si>
  <si>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</si>
  <si>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</si>
  <si>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</si>
  <si>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</si>
  <si>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</si>
  <si>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</si>
  <si>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</si>
  <si>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</si>
  <si>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</si>
  <si>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</si>
  <si>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</si>
  <si>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</si>
  <si>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</si>
  <si>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</si>
  <si>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</si>
  <si>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</si>
  <si>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</si>
  <si>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</si>
  <si>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</si>
  <si>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</si>
  <si>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</si>
  <si>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</si>
  <si>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</si>
  <si>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</si>
  <si>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</si>
  <si>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</si>
  <si>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</si>
  <si>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</si>
  <si>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</si>
  <si>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</si>
  <si>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</si>
  <si>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</si>
  <si>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</si>
  <si>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</si>
  <si>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</si>
  <si>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</si>
  <si>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</si>
  <si>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</si>
  <si>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</si>
  <si>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</si>
  <si>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</si>
  <si>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</si>
  <si>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</si>
  <si>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</si>
  <si>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</si>
  <si>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</si>
  <si>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</si>
  <si>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</si>
  <si>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</si>
  <si>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</si>
  <si>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</si>
  <si>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</si>
  <si>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</si>
  <si>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</si>
  <si>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</si>
  <si>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</si>
  <si>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</si>
  <si>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</si>
  <si>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</si>
  <si>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</si>
  <si>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</si>
  <si>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</si>
  <si>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</si>
  <si>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</si>
  <si>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</si>
  <si>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</si>
  <si>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</si>
  <si>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</si>
  <si>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</si>
  <si>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</si>
  <si>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</si>
  <si>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</si>
  <si>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</si>
  <si>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</si>
  <si>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</si>
  <si>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</si>
  <si>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</si>
  <si>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</si>
  <si>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</si>
  <si>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</si>
  <si>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</si>
  <si>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</si>
  <si>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</si>
  <si>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</si>
  <si>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</si>
  <si>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</si>
  <si>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</si>
  <si>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</si>
  <si>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</si>
  <si>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</si>
  <si>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</si>
  <si>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</si>
  <si>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</si>
  <si>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</si>
  <si>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</si>
  <si>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</si>
  <si>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</si>
  <si>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</si>
  <si>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</si>
  <si>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</si>
  <si>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</si>
  <si>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</si>
  <si>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</si>
  <si>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</si>
  <si>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</si>
  <si>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</si>
  <si>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</si>
  <si>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</si>
  <si>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</si>
  <si>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</si>
  <si>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</si>
  <si>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</si>
  <si>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</si>
  <si>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</si>
  <si>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</si>
  <si>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</si>
  <si>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</si>
  <si>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</si>
  <si>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</si>
  <si>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</si>
  <si>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</si>
  <si>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</si>
  <si>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</si>
  <si>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</si>
  <si>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</si>
  <si>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</si>
  <si>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</si>
  <si>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</si>
  <si>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</si>
  <si>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</si>
  <si>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</si>
  <si>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</si>
  <si>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</si>
  <si>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</si>
  <si>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</si>
  <si>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</si>
  <si>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</si>
  <si>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</si>
  <si>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</si>
  <si>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</si>
  <si>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</si>
  <si>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</si>
  <si>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</si>
  <si>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</si>
  <si>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</si>
  <si>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</si>
  <si>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</si>
  <si>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</si>
  <si>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</si>
  <si>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</si>
  <si>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</si>
  <si>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</si>
  <si>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</si>
  <si>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</si>
  <si>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</si>
  <si>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</si>
  <si>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</si>
  <si>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</si>
  <si>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</si>
  <si>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</si>
  <si>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</si>
  <si>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</si>
  <si>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</si>
  <si>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</si>
  <si>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</si>
  <si>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</si>
  <si>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</si>
  <si>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</si>
  <si>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</si>
  <si>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</si>
  <si>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</si>
  <si>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</si>
  <si>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</si>
  <si>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</si>
  <si>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</si>
  <si>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</si>
  <si>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</si>
  <si>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</si>
  <si>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</si>
  <si>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</si>
  <si>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</si>
  <si>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</si>
  <si>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</si>
  <si>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</si>
  <si>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</si>
  <si>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</si>
  <si>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</si>
  <si>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</si>
  <si>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</si>
  <si>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</si>
  <si>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</si>
  <si>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</si>
  <si>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</si>
  <si>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</si>
  <si>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</si>
  <si>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</si>
  <si>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</si>
  <si>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</si>
  <si>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</si>
  <si>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</si>
  <si>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</si>
  <si>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</si>
  <si>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</si>
  <si>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</si>
  <si>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</si>
  <si>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</si>
  <si>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</si>
  <si>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</si>
  <si>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</si>
  <si>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</si>
  <si>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</si>
  <si>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</si>
  <si>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</si>
  <si>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</si>
  <si>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</si>
  <si>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</si>
  <si>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</si>
  <si>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</si>
  <si>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</si>
  <si>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</si>
  <si>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</si>
  <si>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</si>
  <si>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</si>
  <si>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</si>
  <si>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</si>
  <si>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</si>
  <si>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</si>
  <si>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</si>
  <si>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</si>
  <si>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</si>
  <si>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</si>
  <si>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</si>
  <si>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</si>
  <si>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</si>
  <si>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</si>
  <si>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</si>
  <si>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</si>
  <si>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</si>
  <si>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</si>
  <si>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</si>
  <si>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</si>
  <si>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</si>
  <si>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</si>
  <si>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</si>
  <si>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</si>
  <si>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</si>
  <si>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</si>
  <si>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</si>
  <si>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</si>
  <si>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</si>
  <si>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</si>
  <si>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</si>
  <si>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</si>
  <si>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</si>
  <si>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</si>
  <si>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</si>
  <si>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</si>
  <si>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</si>
  <si>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</si>
  <si>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</si>
  <si>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</si>
  <si>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</si>
  <si>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</si>
  <si>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</si>
  <si>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</si>
  <si>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</si>
  <si>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</si>
  <si>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</si>
  <si>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</si>
  <si>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</si>
  <si>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</si>
  <si>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</si>
  <si>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</si>
  <si>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</si>
  <si>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</si>
  <si>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</si>
  <si>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</si>
  <si>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</si>
  <si>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</si>
  <si>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</si>
  <si>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</si>
  <si>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</si>
  <si>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</si>
  <si>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</si>
  <si>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</si>
  <si>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</si>
  <si>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</si>
  <si>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</si>
  <si>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</si>
  <si>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</si>
  <si>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</si>
  <si>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</si>
  <si>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</si>
  <si>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</si>
  <si>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</si>
  <si>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</si>
  <si>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</si>
  <si>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</si>
  <si>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</si>
  <si>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</si>
  <si>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</si>
  <si>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</si>
  <si>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</si>
  <si>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</si>
  <si>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</si>
  <si>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</si>
  <si>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</si>
  <si>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</si>
  <si>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</si>
  <si>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</si>
  <si>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</si>
  <si>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</si>
  <si>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</si>
  <si>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</si>
  <si>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</si>
  <si>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</si>
  <si>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</si>
  <si>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</si>
  <si>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</si>
  <si>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</si>
  <si>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</si>
  <si>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</si>
  <si>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</si>
  <si>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</si>
  <si>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</si>
  <si>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</si>
  <si>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</si>
  <si>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</si>
  <si>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</si>
  <si>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</si>
  <si>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</si>
  <si>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</si>
  <si>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</si>
  <si>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</si>
  <si>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</si>
  <si>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</si>
  <si>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</si>
  <si>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</si>
  <si>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</si>
  <si>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</si>
  <si>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</si>
  <si>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</si>
  <si>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</si>
  <si>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</si>
  <si>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</si>
  <si>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</si>
  <si>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</si>
  <si>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</si>
  <si>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</si>
  <si>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</si>
  <si>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</si>
  <si>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</si>
  <si>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</si>
  <si>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</si>
  <si>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</si>
  <si>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</si>
  <si>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</si>
  <si>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</si>
  <si>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</si>
  <si>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</si>
  <si>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</si>
  <si>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</si>
  <si>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</si>
  <si>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</si>
  <si>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</si>
  <si>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</si>
  <si>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</si>
  <si>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</si>
  <si>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</si>
  <si>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</si>
  <si>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</si>
  <si>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</si>
  <si>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</si>
  <si>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</si>
  <si>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</si>
  <si>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</si>
  <si>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</si>
  <si>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</si>
  <si>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</si>
  <si>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</si>
  <si>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</si>
  <si>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</si>
  <si>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</si>
  <si>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</si>
  <si>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</si>
  <si>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</si>
  <si>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</si>
  <si>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</si>
  <si>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</si>
  <si>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</si>
  <si>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</si>
  <si>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</si>
  <si>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</si>
  <si>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</si>
  <si>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</si>
  <si>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</si>
  <si>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</si>
  <si>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</si>
  <si>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</si>
  <si>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</si>
  <si>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</si>
  <si>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</si>
  <si>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</si>
  <si>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</si>
  <si>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</si>
  <si>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</si>
  <si>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</si>
  <si>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</si>
  <si>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</si>
  <si>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</si>
  <si>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</si>
  <si>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</si>
  <si>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</si>
  <si>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</si>
  <si>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</si>
  <si>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</si>
  <si>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</si>
  <si>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</si>
  <si>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</si>
  <si>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</si>
  <si>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</si>
  <si>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</si>
  <si>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</si>
  <si>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</si>
  <si>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</si>
  <si>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</si>
  <si>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</si>
  <si>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</si>
  <si>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</si>
  <si>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</si>
  <si>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</si>
  <si>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</si>
  <si>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</si>
  <si>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</si>
  <si>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</si>
  <si>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</si>
  <si>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</si>
  <si>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</si>
  <si>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</si>
  <si>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</si>
  <si>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</si>
  <si>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</si>
  <si>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</si>
  <si>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</si>
  <si>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</si>
  <si>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</si>
  <si>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</si>
  <si>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</si>
  <si>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</si>
  <si>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</si>
  <si>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</si>
  <si>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</si>
  <si>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</si>
  <si>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</si>
  <si>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</si>
  <si>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</si>
  <si>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</si>
  <si>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</si>
  <si>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</si>
  <si>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</si>
  <si>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</si>
  <si>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</si>
  <si>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</si>
  <si>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</si>
  <si>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</si>
  <si>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</si>
  <si>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</si>
  <si>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</si>
  <si>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</si>
  <si>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</si>
  <si>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</si>
  <si>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</si>
  <si>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</si>
  <si>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</si>
  <si>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</si>
  <si>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</si>
  <si>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</si>
  <si>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</si>
  <si>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</si>
  <si>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</si>
  <si>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</si>
  <si>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</si>
  <si>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</si>
  <si>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</si>
  <si>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</si>
  <si>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</si>
  <si>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</si>
  <si>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</si>
  <si>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</si>
  <si>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</si>
  <si>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</si>
  <si>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</si>
  <si>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</si>
  <si>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</si>
  <si>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</si>
  <si>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</si>
  <si>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</si>
  <si>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</si>
  <si>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</si>
  <si>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</si>
  <si>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</si>
  <si>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</si>
  <si>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</si>
  <si>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</si>
  <si>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</si>
  <si>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</si>
  <si>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</si>
  <si>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</si>
  <si>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</si>
  <si>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</si>
  <si>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</si>
  <si>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</si>
  <si>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</si>
  <si>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</si>
  <si>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</si>
  <si>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</si>
  <si>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</si>
  <si>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</si>
  <si>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</si>
  <si>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</si>
  <si>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</si>
  <si>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</si>
  <si>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</si>
  <si>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</si>
  <si>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</si>
  <si>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</si>
  <si>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</si>
  <si>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</si>
  <si>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</si>
  <si>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</si>
  <si>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</si>
  <si>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</si>
  <si>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</si>
  <si>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</si>
  <si>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</si>
  <si>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</si>
  <si>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</si>
  <si>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</si>
  <si>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</si>
  <si>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</si>
  <si>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</si>
  <si>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</si>
  <si>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</si>
  <si>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</si>
  <si>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</si>
  <si>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</si>
  <si>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</si>
  <si>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</si>
  <si>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</si>
  <si>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</si>
  <si>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</si>
  <si>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</si>
  <si>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</si>
  <si>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</si>
  <si>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</si>
  <si>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</si>
  <si>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</si>
  <si>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</si>
  <si>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</si>
  <si>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</si>
  <si>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</si>
  <si>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</si>
  <si>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</si>
  <si>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</si>
  <si>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</si>
  <si>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</si>
  <si>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</si>
  <si>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</si>
  <si>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</si>
  <si>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</si>
  <si>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</si>
  <si>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</si>
  <si>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</si>
  <si>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</si>
  <si>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</si>
  <si>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</si>
  <si>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</si>
  <si>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</si>
  <si>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</si>
  <si>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</si>
  <si>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</si>
  <si>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</si>
  <si>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</si>
  <si>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</si>
  <si>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</si>
  <si>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</si>
  <si>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</si>
  <si>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</si>
  <si>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</si>
  <si>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</si>
  <si>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</si>
  <si>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</si>
  <si>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</si>
  <si>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</si>
  <si>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</si>
  <si>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</si>
  <si>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</si>
  <si>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</si>
  <si>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</si>
  <si>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</si>
  <si>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</si>
  <si>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</si>
  <si>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</si>
  <si>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</si>
  <si>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</si>
  <si>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</si>
  <si>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</si>
  <si>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</si>
  <si>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</si>
  <si>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</si>
  <si>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</si>
  <si>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</si>
  <si>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</si>
  <si>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</si>
  <si>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</si>
  <si>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</si>
  <si>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</si>
  <si>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</si>
  <si>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</si>
  <si>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</si>
  <si>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</si>
  <si>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</si>
  <si>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</si>
  <si>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</si>
  <si>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</si>
  <si>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</si>
  <si>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</si>
  <si>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</si>
  <si>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</si>
  <si>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</si>
  <si>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</si>
  <si>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</si>
  <si>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</si>
  <si>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</si>
  <si>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</si>
  <si>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</si>
  <si>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</si>
  <si>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</si>
  <si>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</si>
  <si>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</si>
  <si>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</si>
  <si>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</si>
  <si>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</si>
  <si>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</si>
  <si>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</si>
  <si>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</si>
  <si>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</si>
  <si>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</si>
  <si>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</si>
  <si>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</si>
  <si>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</si>
  <si>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</si>
  <si>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</si>
  <si>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</si>
  <si>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</si>
  <si>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</si>
  <si>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</si>
  <si>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</si>
  <si>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</si>
  <si>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</si>
  <si>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</si>
  <si>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</si>
  <si>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</si>
  <si>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</si>
  <si>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</si>
  <si>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</si>
  <si>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</si>
  <si>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</si>
  <si>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</si>
  <si>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</si>
  <si>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</si>
  <si>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</si>
  <si>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</si>
  <si>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</si>
  <si>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</si>
  <si>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</si>
  <si>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</si>
  <si>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</si>
  <si>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</si>
  <si>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</si>
  <si>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</si>
  <si>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</si>
  <si>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</si>
  <si>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</si>
  <si>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</si>
  <si>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</si>
  <si>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</si>
  <si>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</si>
  <si>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</si>
  <si>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</si>
  <si>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</si>
  <si>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</si>
  <si>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</si>
  <si>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</si>
  <si>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</si>
  <si>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</si>
  <si>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</si>
  <si>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</si>
  <si>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</si>
  <si>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</si>
  <si>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</si>
  <si>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</si>
  <si>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</si>
  <si>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</si>
  <si>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</si>
  <si>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</si>
  <si>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</si>
  <si>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</si>
  <si>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</si>
  <si>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</si>
  <si>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</si>
  <si>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</si>
  <si>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</si>
  <si>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</si>
  <si>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</si>
  <si>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</si>
  <si>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</si>
  <si>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</si>
  <si>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</si>
  <si>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</si>
  <si>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</si>
  <si>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</si>
  <si>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</si>
  <si>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</si>
  <si>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</si>
  <si>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</si>
  <si>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</si>
  <si>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</si>
  <si>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</si>
  <si>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</si>
  <si>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</si>
  <si>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</si>
  <si>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</si>
  <si>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</si>
  <si>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</si>
  <si>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</si>
  <si>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</si>
  <si>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</si>
  <si>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</si>
  <si>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</si>
  <si>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</si>
  <si>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</si>
  <si>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</si>
  <si>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</si>
  <si>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</si>
  <si>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</si>
  <si>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</si>
  <si>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</si>
  <si>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</si>
  <si>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</si>
  <si>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</si>
  <si>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</si>
  <si>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</si>
  <si>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</si>
  <si>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</si>
  <si>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</si>
  <si>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</si>
  <si>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</si>
  <si>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</si>
  <si>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</si>
  <si>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</si>
  <si>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</si>
  <si>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</si>
  <si>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</si>
  <si>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</si>
  <si>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</si>
  <si>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</si>
  <si>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</si>
  <si>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</si>
  <si>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</si>
  <si>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</si>
  <si>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</si>
  <si>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</si>
  <si>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</si>
  <si>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</si>
  <si>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</si>
  <si>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</si>
  <si>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</si>
  <si>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</si>
  <si>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</si>
  <si>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</si>
  <si>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</si>
  <si>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</si>
  <si>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</si>
  <si>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</si>
  <si>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</si>
  <si>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</si>
  <si>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</si>
  <si>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</si>
  <si>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</si>
  <si>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</si>
  <si>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</si>
  <si>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</si>
  <si>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</si>
  <si>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</si>
  <si>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</si>
  <si>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</si>
  <si>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</si>
  <si>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</si>
  <si>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</si>
  <si>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</si>
  <si>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</si>
  <si>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</si>
  <si>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</si>
  <si>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</si>
  <si>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</si>
  <si>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</si>
  <si>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</si>
  <si>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</si>
  <si>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</si>
  <si>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</si>
  <si>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</si>
  <si>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</si>
  <si>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</si>
  <si>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</si>
  <si>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</si>
  <si>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</si>
  <si>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</si>
  <si>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</si>
  <si>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</si>
  <si>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</si>
  <si>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</si>
  <si>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</si>
  <si>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</si>
  <si>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</si>
  <si>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</si>
  <si>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</si>
  <si>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</si>
  <si>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</si>
  <si>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</si>
  <si>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</si>
  <si>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</si>
  <si>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</si>
  <si>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</si>
  <si>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</si>
  <si>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</si>
  <si>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</si>
  <si>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</si>
  <si>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</si>
  <si>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</si>
  <si>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</si>
  <si>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</si>
  <si>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</si>
  <si>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</si>
  <si>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</si>
  <si>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</si>
  <si>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</si>
  <si>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</si>
  <si>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</si>
  <si>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</si>
  <si>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</si>
  <si>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</si>
  <si>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</si>
  <si>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</si>
  <si>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</si>
  <si>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</si>
  <si>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</si>
  <si>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</si>
  <si>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</si>
  <si>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</si>
  <si>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</si>
  <si>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</si>
  <si>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</si>
  <si>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</si>
  <si>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</si>
  <si>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</si>
  <si>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</si>
  <si>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</si>
  <si>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</si>
  <si>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</si>
  <si>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</si>
  <si>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</si>
  <si>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</si>
  <si>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</si>
  <si>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</si>
  <si>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</si>
  <si>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</si>
  <si>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</si>
  <si>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</si>
  <si>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</si>
  <si>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</si>
  <si>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</si>
  <si>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</si>
  <si>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</si>
  <si>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</si>
  <si>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</si>
  <si>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</si>
  <si>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</si>
  <si>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</si>
  <si>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</si>
  <si>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</si>
  <si>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</si>
  <si>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</si>
  <si>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</si>
  <si>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</si>
  <si>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</si>
  <si>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</si>
  <si>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</si>
  <si>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</si>
  <si>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</si>
  <si>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</si>
  <si>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</si>
  <si>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</si>
  <si>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</si>
  <si>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</si>
  <si>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</si>
  <si>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</si>
  <si>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</si>
  <si>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</si>
  <si>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</si>
  <si>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</si>
  <si>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</si>
  <si>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</si>
  <si>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</si>
  <si>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</si>
  <si>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</si>
  <si>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</si>
  <si>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</si>
  <si>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</si>
  <si>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</si>
  <si>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</si>
  <si>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</si>
  <si>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</si>
  <si>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</si>
  <si>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</si>
  <si>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</si>
  <si>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</si>
  <si>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</si>
  <si>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</si>
  <si>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</si>
  <si>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</si>
  <si>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</si>
  <si>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</si>
  <si>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</si>
  <si>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</si>
  <si>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</si>
  <si>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</si>
  <si>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</si>
  <si>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</si>
  <si>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</si>
  <si>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</si>
  <si>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</si>
  <si>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</si>
  <si>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</si>
  <si>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</si>
  <si>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</si>
  <si>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</si>
  <si>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</si>
  <si>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</si>
  <si>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</si>
  <si>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</si>
  <si>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</si>
  <si>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</si>
  <si>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</si>
  <si>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</si>
  <si>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</si>
  <si>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</si>
  <si>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</si>
  <si>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</si>
  <si>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</si>
  <si>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</si>
  <si>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</si>
  <si>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</si>
  <si>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</si>
  <si>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</si>
  <si>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</si>
  <si>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</si>
  <si>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</si>
  <si>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</si>
  <si>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</si>
  <si>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</si>
  <si>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</si>
  <si>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</si>
  <si>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</si>
  <si>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</si>
  <si>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</si>
  <si>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</si>
  <si>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</si>
  <si>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</si>
  <si>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</si>
  <si>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</si>
  <si>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</si>
  <si>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</si>
  <si>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</si>
  <si>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</si>
  <si>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</si>
  <si>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</si>
  <si>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</si>
  <si>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</si>
  <si>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</si>
  <si>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</si>
  <si>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</si>
  <si>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</si>
  <si>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</si>
  <si>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</si>
  <si>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</si>
  <si>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</si>
  <si>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</si>
  <si>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</si>
  <si>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</si>
  <si>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</si>
  <si>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</si>
  <si>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</si>
  <si>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</si>
  <si>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</si>
  <si>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</si>
  <si>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</si>
  <si>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</si>
  <si>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</si>
  <si>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</si>
  <si>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</si>
  <si>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</si>
  <si>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</si>
  <si>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</si>
  <si>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</si>
  <si>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</si>
  <si>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</si>
  <si>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</si>
  <si>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</si>
  <si>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</si>
  <si>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</si>
  <si>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</si>
  <si>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</si>
  <si>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</si>
  <si>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</si>
  <si>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</si>
  <si>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</si>
  <si>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</si>
  <si>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</si>
  <si>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</si>
  <si>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</si>
  <si>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</si>
  <si>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</si>
  <si>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</si>
  <si>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</si>
  <si>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</si>
  <si>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</si>
  <si>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</si>
  <si>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</si>
  <si>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</si>
  <si>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</si>
  <si>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</si>
  <si>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</si>
  <si>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</si>
  <si>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</si>
  <si>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</si>
  <si>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</si>
  <si>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</si>
  <si>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</si>
  <si>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</si>
  <si>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</si>
  <si>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</si>
  <si>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</si>
  <si>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</si>
  <si>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</si>
  <si>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</si>
  <si>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</si>
  <si>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</si>
  <si>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</si>
  <si>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</si>
  <si>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</si>
  <si>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</si>
  <si>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</si>
  <si>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</si>
  <si>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</si>
  <si>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</si>
  <si>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</si>
  <si>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</si>
  <si>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</si>
  <si>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</si>
  <si>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</si>
  <si>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</si>
  <si>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</si>
  <si>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</si>
  <si>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</si>
  <si>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</si>
  <si>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</si>
  <si>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</si>
  <si>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</si>
  <si>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</si>
  <si>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</si>
  <si>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</si>
  <si>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</si>
  <si>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</si>
  <si>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</si>
  <si>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</si>
  <si>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</si>
  <si>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</si>
  <si>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</si>
  <si>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</si>
  <si>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</si>
  <si>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</si>
  <si>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</si>
  <si>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</si>
  <si>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</si>
  <si>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</si>
  <si>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</si>
  <si>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</si>
  <si>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</si>
  <si>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</si>
  <si>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</si>
  <si>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</si>
  <si>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</si>
  <si>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</si>
  <si>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</si>
  <si>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</si>
  <si>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</si>
  <si>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</si>
  <si>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</si>
  <si>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</si>
  <si>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</si>
  <si>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</si>
  <si>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</si>
  <si>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</si>
  <si>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</si>
  <si>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</si>
  <si>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</si>
  <si>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</si>
  <si>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</si>
  <si>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</si>
  <si>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</si>
  <si>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</si>
  <si>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</si>
  <si>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</si>
  <si>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</si>
  <si>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</si>
  <si>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</si>
  <si>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</si>
  <si>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</si>
  <si>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</si>
  <si>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</si>
  <si>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</si>
  <si>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</si>
  <si>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</si>
  <si>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</si>
  <si>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</si>
  <si>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</si>
  <si>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</si>
  <si>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</si>
  <si>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</si>
  <si>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</si>
  <si>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</si>
  <si>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</si>
  <si>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</si>
  <si>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</si>
  <si>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</si>
  <si>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</si>
  <si>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</si>
  <si>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</si>
  <si>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</si>
  <si>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</si>
  <si>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</si>
  <si>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</si>
  <si>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</si>
  <si>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</si>
  <si>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</si>
  <si>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</si>
  <si>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</si>
  <si>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</si>
  <si>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</si>
  <si>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</si>
  <si>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</si>
  <si>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</si>
  <si>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</si>
  <si>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</si>
  <si>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</si>
  <si>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</si>
  <si>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</si>
  <si>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</si>
  <si>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</si>
  <si>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</si>
  <si>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</si>
  <si>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</si>
  <si>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</si>
  <si>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</si>
  <si>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</si>
  <si>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</si>
  <si>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</si>
  <si>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</si>
  <si>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</si>
  <si>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</si>
  <si>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</si>
  <si>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</si>
  <si>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</si>
  <si>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</si>
  <si>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</si>
  <si>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</si>
  <si>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</si>
  <si>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</si>
  <si>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</si>
  <si>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</si>
  <si>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</si>
  <si>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</si>
  <si>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</si>
  <si>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</si>
  <si>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</si>
  <si>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</si>
  <si>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</si>
  <si>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</si>
  <si>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</si>
  <si>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</si>
  <si>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</si>
  <si>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</si>
  <si>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</si>
  <si>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</si>
  <si>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</si>
  <si>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</si>
  <si>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</si>
  <si>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</si>
  <si>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</si>
  <si>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</si>
  <si>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</si>
  <si>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</si>
  <si>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</si>
  <si>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</si>
  <si>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</si>
  <si>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</si>
  <si>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</si>
  <si>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</si>
  <si>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</si>
  <si>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</si>
  <si>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</si>
  <si>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</si>
  <si>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</si>
  <si>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</si>
  <si>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</si>
  <si>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</si>
  <si>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</si>
  <si>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</si>
  <si>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</si>
  <si>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</si>
  <si>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</si>
  <si>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</si>
  <si>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</si>
  <si>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</si>
  <si>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</si>
  <si>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</si>
  <si>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</si>
  <si>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</si>
  <si>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</si>
  <si>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</si>
  <si>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</si>
  <si>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</si>
  <si>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</si>
  <si>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</si>
  <si>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</si>
  <si>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</si>
  <si>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</si>
  <si>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</si>
  <si>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</si>
  <si>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</si>
  <si>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</si>
  <si>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</si>
  <si>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</si>
  <si>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</si>
  <si>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</si>
  <si>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</si>
  <si>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</si>
  <si>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</si>
  <si>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</si>
  <si>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</si>
  <si>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</si>
  <si>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</si>
  <si>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</si>
  <si>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</si>
  <si>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</si>
  <si>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</si>
  <si>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</si>
  <si>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</si>
  <si>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</si>
  <si>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</si>
  <si>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</si>
  <si>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</si>
  <si>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</si>
  <si>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</si>
  <si>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</si>
  <si>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</si>
  <si>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</si>
  <si>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</si>
  <si>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</si>
  <si>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</si>
  <si>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</si>
  <si>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</si>
  <si>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</si>
  <si>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</si>
  <si>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</si>
  <si>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</si>
  <si>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</si>
  <si>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</si>
  <si>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</si>
  <si>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</si>
  <si>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</si>
  <si>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</si>
  <si>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</si>
  <si>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</si>
  <si>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</si>
  <si>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</si>
  <si>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</si>
  <si>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</si>
  <si>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</si>
  <si>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</si>
  <si>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</si>
  <si>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</si>
  <si>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</si>
  <si>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</si>
  <si>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</si>
  <si>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</si>
  <si>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</si>
  <si>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</si>
  <si>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</si>
  <si>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</si>
  <si>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</si>
  <si>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</si>
  <si>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</si>
  <si>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</si>
  <si>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</si>
  <si>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</si>
  <si>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</si>
  <si>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</si>
  <si>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</si>
  <si>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</si>
  <si>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</si>
  <si>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</si>
  <si>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</si>
  <si>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</si>
  <si>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</si>
  <si>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</si>
  <si>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</si>
  <si>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</si>
  <si>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</si>
  <si>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</si>
  <si>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</si>
  <si>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</si>
  <si>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</si>
  <si>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</si>
  <si>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</si>
  <si>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</si>
  <si>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</si>
  <si>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</si>
  <si>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</si>
  <si>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</si>
  <si>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</si>
  <si>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</si>
  <si>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</si>
  <si>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</si>
  <si>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</si>
  <si>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</si>
  <si>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</si>
  <si>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</si>
  <si>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</si>
  <si>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</si>
  <si>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</si>
  <si>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</si>
  <si>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</si>
  <si>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</si>
  <si>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</si>
  <si>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</si>
  <si>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</si>
  <si>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</si>
  <si>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</si>
  <si>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</si>
  <si>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</si>
  <si>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</si>
  <si>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</si>
  <si>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</si>
  <si>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</si>
  <si>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</si>
  <si>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</si>
  <si>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</si>
  <si>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</si>
  <si>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</si>
  <si>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</si>
  <si>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</si>
  <si>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</si>
  <si>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</si>
  <si>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</si>
  <si>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</si>
  <si>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</si>
  <si>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</si>
  <si>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</si>
  <si>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</si>
  <si>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</si>
  <si>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</si>
  <si>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</si>
  <si>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</si>
  <si>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</si>
  <si>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</si>
  <si>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</si>
  <si>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</si>
  <si>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</si>
  <si>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</si>
  <si>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</si>
  <si>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</si>
  <si>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</si>
  <si>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</si>
  <si>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</si>
  <si>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</si>
  <si>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</si>
  <si>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</si>
  <si>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</si>
  <si>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</si>
  <si>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</si>
  <si>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</si>
  <si>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</si>
  <si>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</si>
  <si>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</si>
  <si>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</si>
  <si>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</si>
  <si>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</si>
  <si>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</si>
  <si>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</si>
  <si>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</si>
  <si>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</si>
  <si>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</si>
  <si>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</si>
  <si>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</si>
  <si>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</si>
  <si>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</si>
  <si>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</si>
  <si>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</si>
  <si>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</si>
  <si>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</si>
  <si>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</si>
  <si>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</si>
  <si>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</si>
  <si>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</si>
  <si>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</si>
  <si>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</si>
  <si>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</si>
  <si>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</si>
  <si>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</si>
  <si>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</si>
  <si>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</si>
  <si>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</si>
  <si>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</si>
  <si>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</si>
  <si>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</si>
  <si>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</si>
  <si>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</si>
  <si>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</si>
  <si>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</si>
  <si>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</si>
  <si>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</si>
  <si>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</si>
  <si>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</si>
  <si>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</si>
  <si>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</si>
  <si>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</si>
  <si>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</si>
  <si>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</si>
  <si>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</si>
  <si>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</si>
  <si>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</si>
  <si>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</si>
  <si>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</si>
  <si>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</si>
  <si>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</si>
  <si>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</si>
  <si>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</si>
  <si>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</si>
  <si>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</si>
  <si>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</si>
  <si>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</si>
  <si>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</si>
  <si>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</si>
  <si>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</si>
  <si>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</si>
  <si>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</si>
  <si>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</si>
  <si>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</si>
  <si>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</si>
  <si>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</si>
  <si>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</si>
  <si>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</si>
  <si>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</si>
  <si>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</si>
  <si>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</si>
  <si>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</si>
  <si>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</si>
  <si>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</si>
  <si>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</si>
  <si>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</si>
  <si>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</si>
  <si>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</si>
  <si>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</si>
  <si>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</si>
  <si>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</si>
  <si>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</si>
  <si>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</si>
  <si>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</si>
  <si>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</si>
  <si>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</si>
  <si>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</si>
  <si>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</si>
  <si>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</si>
  <si>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</si>
  <si>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</si>
  <si>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</si>
  <si>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</si>
  <si>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</si>
  <si>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</si>
  <si>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</si>
  <si>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</si>
  <si>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</si>
  <si>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</si>
  <si>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</si>
  <si>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</si>
  <si>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</si>
  <si>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</si>
  <si>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</si>
  <si>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</si>
  <si>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</si>
  <si>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</si>
  <si>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</si>
  <si>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</si>
  <si>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</si>
  <si>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</si>
  <si>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</si>
  <si>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</si>
  <si>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</si>
  <si>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</si>
  <si>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</si>
  <si>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</si>
  <si>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</si>
  <si>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</si>
  <si>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</si>
  <si>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</si>
  <si>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</si>
  <si>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</si>
  <si>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</si>
  <si>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</si>
  <si>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</si>
  <si>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</si>
  <si>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</si>
  <si>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</si>
  <si>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</si>
  <si>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</si>
  <si>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</si>
  <si>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</si>
  <si>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</si>
  <si>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</si>
  <si>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</si>
  <si>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</si>
  <si>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</si>
  <si>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</si>
  <si>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</si>
  <si>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</si>
  <si>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</si>
  <si>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</si>
  <si>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</si>
  <si>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</si>
  <si>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</si>
  <si>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</si>
  <si>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</si>
  <si>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</si>
  <si>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</si>
  <si>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</si>
  <si>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</si>
  <si>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</si>
  <si>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</si>
  <si>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</si>
  <si>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</si>
  <si>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</si>
  <si>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</si>
  <si>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</si>
  <si>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</si>
  <si>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</si>
  <si>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</si>
  <si>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</si>
  <si>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</si>
  <si>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</si>
  <si>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</si>
  <si>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</si>
  <si>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</si>
  <si>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</si>
  <si>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</si>
  <si>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</si>
  <si>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</si>
  <si>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</si>
  <si>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</si>
  <si>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</si>
  <si>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</si>
  <si>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</si>
  <si>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</si>
  <si>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</si>
  <si>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</si>
  <si>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</si>
  <si>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</si>
  <si>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</si>
  <si>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</si>
  <si>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</si>
  <si>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</si>
  <si>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</si>
  <si>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</si>
  <si>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</si>
  <si>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</si>
  <si>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</si>
  <si>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</si>
  <si>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</si>
  <si>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</si>
  <si>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</si>
  <si>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</si>
  <si>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</si>
  <si>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</si>
  <si>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</si>
  <si>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</si>
  <si>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</si>
  <si>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</si>
  <si>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</si>
  <si>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</si>
  <si>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</si>
  <si>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</si>
  <si>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</si>
  <si>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</si>
  <si>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</si>
  <si>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</si>
  <si>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</si>
  <si>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</si>
  <si>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</si>
  <si>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</si>
  <si>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</si>
  <si>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</si>
  <si>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</si>
  <si>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</si>
  <si>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</si>
  <si>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</si>
  <si>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</si>
  <si>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</si>
  <si>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</si>
  <si>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</si>
  <si>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</si>
  <si>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</si>
  <si>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</si>
  <si>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</si>
  <si>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</si>
  <si>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</si>
  <si>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</si>
  <si>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</si>
  <si>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</si>
  <si>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</si>
  <si>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</si>
  <si>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</si>
  <si>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</si>
  <si>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</si>
  <si>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</si>
  <si>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</si>
  <si>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</si>
  <si>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</si>
  <si>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</si>
  <si>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</si>
  <si>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</si>
  <si>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</si>
  <si>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</si>
  <si>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</si>
  <si>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</si>
  <si>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</si>
  <si>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</si>
  <si>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</si>
  <si>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</si>
  <si>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</si>
  <si>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</si>
  <si>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</si>
  <si>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</si>
  <si>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</si>
  <si>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</si>
  <si>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</si>
  <si>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</si>
  <si>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</si>
  <si>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</si>
  <si>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</si>
  <si>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</si>
  <si>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</si>
  <si>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</si>
  <si>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</si>
  <si>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</si>
  <si>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</si>
  <si>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</si>
  <si>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</si>
  <si>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</si>
  <si>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</si>
  <si>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</si>
  <si>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</si>
  <si>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</si>
  <si>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</si>
  <si>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</si>
  <si>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</si>
  <si>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</si>
  <si>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</si>
  <si>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</si>
  <si>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</si>
  <si>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</si>
  <si>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</si>
  <si>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</si>
  <si>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</si>
  <si>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</si>
  <si>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</si>
  <si>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</si>
  <si>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</si>
  <si>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</si>
  <si>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</si>
  <si>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</si>
  <si>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</si>
  <si>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</si>
  <si>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</si>
  <si>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</si>
  <si>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</si>
  <si>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</si>
  <si>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</si>
  <si>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</si>
  <si>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</si>
  <si>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</si>
  <si>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</si>
  <si>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</si>
  <si>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</si>
  <si>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</si>
  <si>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</si>
  <si>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</si>
  <si>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</si>
  <si>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</si>
  <si>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</si>
  <si>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</si>
  <si>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</si>
  <si>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</si>
  <si>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</si>
  <si>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</si>
  <si>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</si>
  <si>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</si>
  <si>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</si>
  <si>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</si>
  <si>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</si>
  <si>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</si>
  <si>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</si>
  <si>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</si>
  <si>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</si>
  <si>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</si>
  <si>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</si>
  <si>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</si>
  <si>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</si>
  <si>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</si>
  <si>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</si>
  <si>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</si>
  <si>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</si>
  <si>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</si>
  <si>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</si>
  <si>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</si>
  <si>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</si>
  <si>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</si>
  <si>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</si>
  <si>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</si>
  <si>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</si>
  <si>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</si>
  <si>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</si>
  <si>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</si>
  <si>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</si>
  <si>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</si>
  <si>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</si>
  <si>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</si>
  <si>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</si>
  <si>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</si>
  <si>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</si>
  <si>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</si>
  <si>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</si>
  <si>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</si>
  <si>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</si>
  <si>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</si>
  <si>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</si>
  <si>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</si>
  <si>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</si>
  <si>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</si>
  <si>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</si>
  <si>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</si>
  <si>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</si>
  <si>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</si>
  <si>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</si>
  <si>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</si>
  <si>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</si>
  <si>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</si>
  <si>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</si>
  <si>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</si>
  <si>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</si>
  <si>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</si>
  <si>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</si>
  <si>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</si>
  <si>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</si>
  <si>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</si>
  <si>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</si>
  <si>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</si>
  <si>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</si>
  <si>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</si>
  <si>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</si>
  <si>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</si>
  <si>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</si>
  <si>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</si>
  <si>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</si>
  <si>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</si>
  <si>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</si>
  <si>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</si>
  <si>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</si>
  <si>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</si>
  <si>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</si>
  <si>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</si>
  <si>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</si>
  <si>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</si>
  <si>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</si>
  <si>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</si>
  <si>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</si>
  <si>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</si>
  <si>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</si>
  <si>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</si>
  <si>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</si>
  <si>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</si>
  <si>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</si>
  <si>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</si>
  <si>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</si>
  <si>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</si>
  <si>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</si>
  <si>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</si>
  <si>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</si>
  <si>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</si>
  <si>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</si>
  <si>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</si>
  <si>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</si>
  <si>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</si>
  <si>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</si>
  <si>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</si>
  <si>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</si>
  <si>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</si>
  <si>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</si>
  <si>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</si>
  <si>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</si>
  <si>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</si>
  <si>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</si>
  <si>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</si>
  <si>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</si>
  <si>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</si>
  <si>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</si>
  <si>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</si>
  <si>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</si>
  <si>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</si>
  <si>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</si>
  <si>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</si>
  <si>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</si>
  <si>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</si>
  <si>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</si>
  <si>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</si>
  <si>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</si>
  <si>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</si>
  <si>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</si>
  <si>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</si>
  <si>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</si>
  <si>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</si>
  <si>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</si>
  <si>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</si>
  <si>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</si>
  <si>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</si>
  <si>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</si>
  <si>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</si>
  <si>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</si>
  <si>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</si>
  <si>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</si>
  <si>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</si>
  <si>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</si>
  <si>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</si>
  <si>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</si>
  <si>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</si>
  <si>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</si>
  <si>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</si>
  <si>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</si>
  <si>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</si>
  <si>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</si>
  <si>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</si>
  <si>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</si>
  <si>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</si>
  <si>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</si>
  <si>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</si>
  <si>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</si>
  <si>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</si>
  <si>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</si>
  <si>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</si>
  <si>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</si>
  <si>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</si>
  <si>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</si>
  <si>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</si>
  <si>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</si>
  <si>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</si>
  <si>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</si>
  <si>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</si>
  <si>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</si>
  <si>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</si>
  <si>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</si>
  <si>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</si>
  <si>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</si>
  <si>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</si>
  <si>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</si>
  <si>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</si>
  <si>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</si>
  <si>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</si>
  <si>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</si>
  <si>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</si>
  <si>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</si>
  <si>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</si>
  <si>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</si>
  <si>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</si>
  <si>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</si>
  <si>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</si>
  <si>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</si>
  <si>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</si>
  <si>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</si>
  <si>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</si>
  <si>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</si>
  <si>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</si>
  <si>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</si>
  <si>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</si>
  <si>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</si>
  <si>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</si>
  <si>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</si>
  <si>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</si>
  <si>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</si>
  <si>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</si>
  <si>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</si>
  <si>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</si>
  <si>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</si>
  <si>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</si>
  <si>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</si>
  <si>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</si>
  <si>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</si>
  <si>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</si>
  <si>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</si>
  <si>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</si>
  <si>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</si>
  <si>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</si>
  <si>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</si>
  <si>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</si>
  <si>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</si>
  <si>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</si>
  <si>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</si>
  <si>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</si>
  <si>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</si>
  <si>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</si>
  <si>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</si>
  <si>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</si>
  <si>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</si>
  <si>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</si>
  <si>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</si>
  <si>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</si>
  <si>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</si>
  <si>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</si>
  <si>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</si>
  <si>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</si>
  <si>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</si>
  <si>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</si>
  <si>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</si>
  <si>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</si>
  <si>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</si>
  <si>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</si>
  <si>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</si>
  <si>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</si>
  <si>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</si>
  <si>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</si>
  <si>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</si>
  <si>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</si>
  <si>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</si>
  <si>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</si>
  <si>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</si>
  <si>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</si>
  <si>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</si>
  <si>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</si>
  <si>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</si>
  <si>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</si>
  <si>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</si>
  <si>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</si>
  <si>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</si>
  <si>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</si>
  <si>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</si>
  <si>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</si>
  <si>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</si>
  <si>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</si>
  <si>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</si>
  <si>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</si>
  <si>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</si>
  <si>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</si>
  <si>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</si>
  <si>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</si>
  <si>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</si>
  <si>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</si>
  <si>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</si>
  <si>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</si>
  <si>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</si>
  <si>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</si>
  <si>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</si>
  <si>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</si>
  <si>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</si>
  <si>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</si>
  <si>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</si>
  <si>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</si>
  <si>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</si>
  <si>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</si>
  <si>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</si>
  <si>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</si>
  <si>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</si>
  <si>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</si>
  <si>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</si>
  <si>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</si>
  <si>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</si>
  <si>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</si>
  <si>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</si>
  <si>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</si>
  <si>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</si>
  <si>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</si>
  <si>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</si>
  <si>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</si>
  <si>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</si>
  <si>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</si>
  <si>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</si>
  <si>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</si>
  <si>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</si>
  <si>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</si>
  <si>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</si>
  <si>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</si>
  <si>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</si>
  <si>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</si>
  <si>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</si>
  <si>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</si>
  <si>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</si>
  <si>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</si>
  <si>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</si>
  <si>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</si>
  <si>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</si>
  <si>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</si>
  <si>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</si>
  <si>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</si>
  <si>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</si>
  <si>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</si>
  <si>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</si>
  <si>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</si>
  <si>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</si>
  <si>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</si>
  <si>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</si>
  <si>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</si>
  <si>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</si>
  <si>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</si>
  <si>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</si>
  <si>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</si>
  <si>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</si>
  <si>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</si>
  <si>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</si>
  <si>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</si>
  <si>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</si>
  <si>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</si>
  <si>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</si>
  <si>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</si>
  <si>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</si>
  <si>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</si>
  <si>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</si>
  <si>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</si>
  <si>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</si>
  <si>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</si>
  <si>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</si>
  <si>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</si>
  <si>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</si>
  <si>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</si>
  <si>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</si>
  <si>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</si>
  <si>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</si>
  <si>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</si>
  <si>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</si>
  <si>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</si>
  <si>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</si>
  <si>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</si>
  <si>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</si>
  <si>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</si>
  <si>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</si>
  <si>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</si>
  <si>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</si>
  <si>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</si>
  <si>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</si>
  <si>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</si>
  <si>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</si>
  <si>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</si>
  <si>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</si>
  <si>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</si>
  <si>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</si>
  <si>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</si>
  <si>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</si>
  <si>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</si>
  <si>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</si>
  <si>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</si>
  <si>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</si>
  <si>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</si>
  <si>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</si>
  <si>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</si>
  <si>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</si>
  <si>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</si>
  <si>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</si>
  <si>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</si>
  <si>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</si>
  <si>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</si>
  <si>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</si>
  <si>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</si>
  <si>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</si>
  <si>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</si>
  <si>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</si>
  <si>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</si>
  <si>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</si>
  <si>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</si>
  <si>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</si>
  <si>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</si>
  <si>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</si>
  <si>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</si>
  <si>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</si>
  <si>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</si>
  <si>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</si>
  <si>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</si>
  <si>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</si>
  <si>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</si>
  <si>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</si>
  <si>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</si>
  <si>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</si>
  <si>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</si>
  <si>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</si>
  <si>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</si>
  <si>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</si>
  <si>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</si>
  <si>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</si>
  <si>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</si>
  <si>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</si>
  <si>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</si>
  <si>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</si>
  <si>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</si>
  <si>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</si>
  <si>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</si>
  <si>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</si>
  <si>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</si>
  <si>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</si>
  <si>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</si>
  <si>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</si>
  <si>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</si>
  <si>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</si>
  <si>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</si>
  <si>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</si>
  <si>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</si>
  <si>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</si>
  <si>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</si>
  <si>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</si>
  <si>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</si>
  <si>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</si>
  <si>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</si>
  <si>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</si>
  <si>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</si>
  <si>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</si>
  <si>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</si>
  <si>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</si>
  <si>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</si>
  <si>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</si>
  <si>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</si>
  <si>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</si>
  <si>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</si>
  <si>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</si>
  <si>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</si>
  <si>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</si>
  <si>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</si>
  <si>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</si>
  <si>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</si>
  <si>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</si>
  <si>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</si>
  <si>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</si>
  <si>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</si>
  <si>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</si>
  <si>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</si>
  <si>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</si>
  <si>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</si>
  <si>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</si>
  <si>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</si>
  <si>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</si>
  <si>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</si>
  <si>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</si>
  <si>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</si>
  <si>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</si>
  <si>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</si>
  <si>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</si>
  <si>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</si>
  <si>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</si>
  <si>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</si>
  <si>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</si>
  <si>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</si>
  <si>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</si>
  <si>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</si>
  <si>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</si>
  <si>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</si>
  <si>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</si>
  <si>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</si>
  <si>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</si>
  <si>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</si>
  <si>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</si>
  <si>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</si>
  <si>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</si>
  <si>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</si>
  <si>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</si>
  <si>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</si>
  <si>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</si>
  <si>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</si>
  <si>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</si>
  <si>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</si>
  <si>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</si>
  <si>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</si>
  <si>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</si>
  <si>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</si>
  <si>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</si>
  <si>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</si>
  <si>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</si>
  <si>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</si>
  <si>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</si>
  <si>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</si>
  <si>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</si>
  <si>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</si>
  <si>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</si>
  <si>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</si>
  <si>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</si>
  <si>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</si>
  <si>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</si>
  <si>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</si>
  <si>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</si>
  <si>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</si>
  <si>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</si>
  <si>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</si>
  <si>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</si>
  <si>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</si>
  <si>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</si>
  <si>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</si>
  <si>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</si>
  <si>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</si>
  <si>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</si>
  <si>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</si>
  <si>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</si>
  <si>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</si>
  <si>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</si>
  <si>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</si>
  <si>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</si>
  <si>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</si>
  <si>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</si>
  <si>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</si>
  <si>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</si>
  <si>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</si>
  <si>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</si>
  <si>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</si>
  <si>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</si>
  <si>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</si>
  <si>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</si>
  <si>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</si>
  <si>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</si>
  <si>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</si>
  <si>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</si>
  <si>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</si>
  <si>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</si>
  <si>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</si>
  <si>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</si>
  <si>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</si>
  <si>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</si>
  <si>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</si>
  <si>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</si>
  <si>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</si>
  <si>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</si>
  <si>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</si>
  <si>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</si>
  <si>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</si>
  <si>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</si>
  <si>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</si>
  <si>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</si>
  <si>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</si>
  <si>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</si>
  <si>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</si>
  <si>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</si>
  <si>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</si>
  <si>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</si>
  <si>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</si>
  <si>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</si>
  <si>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</si>
  <si>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</si>
  <si>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</si>
  <si>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</si>
  <si>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</si>
  <si>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</si>
  <si>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</si>
  <si>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</si>
  <si>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</si>
  <si>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</si>
  <si>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</si>
  <si>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</si>
  <si>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</si>
  <si>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</si>
  <si>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</si>
  <si>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</si>
  <si>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</si>
  <si>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</si>
  <si>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</si>
  <si>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</si>
  <si>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</si>
  <si>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</si>
  <si>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</si>
  <si>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</si>
  <si>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</si>
  <si>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</si>
  <si>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</si>
  <si>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</si>
  <si>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</si>
  <si>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</si>
  <si>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</si>
  <si>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</si>
  <si>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</si>
  <si>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</si>
  <si>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</si>
  <si>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</si>
  <si>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</si>
  <si>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</si>
  <si>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</si>
  <si>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</si>
  <si>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</si>
  <si>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</si>
  <si>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</si>
  <si>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</si>
  <si>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</si>
  <si>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</si>
  <si>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</si>
  <si>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</si>
  <si>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</si>
  <si>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</si>
  <si>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</si>
  <si>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</si>
  <si>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</si>
  <si>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</si>
  <si>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</si>
  <si>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</si>
  <si>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</si>
  <si>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</si>
  <si>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</si>
  <si>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</si>
  <si>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</si>
  <si>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</si>
  <si>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</si>
  <si>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</si>
  <si>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</si>
  <si>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</si>
  <si>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</si>
  <si>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</si>
  <si>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</si>
  <si>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</si>
  <si>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</si>
  <si>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</si>
  <si>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</si>
  <si>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</si>
  <si>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</si>
  <si>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</si>
  <si>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</si>
  <si>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</si>
  <si>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</si>
  <si>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</si>
  <si>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</si>
  <si>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</si>
  <si>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</si>
  <si>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</si>
  <si>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</si>
  <si>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</si>
  <si>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</si>
  <si>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</si>
  <si>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</si>
  <si>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</si>
  <si>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</si>
  <si>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</si>
  <si>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</si>
  <si>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</si>
  <si>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</si>
  <si>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</si>
  <si>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</si>
  <si>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</si>
  <si>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</si>
  <si>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</si>
  <si>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</si>
  <si>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</si>
  <si>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</si>
  <si>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</si>
  <si>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</si>
  <si>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</si>
  <si>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</si>
  <si>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</si>
  <si>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</si>
  <si>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</si>
  <si>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</si>
  <si>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</si>
  <si>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</si>
  <si>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</si>
  <si>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</si>
  <si>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</si>
  <si>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</si>
  <si>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</si>
  <si>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</si>
  <si>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</si>
  <si>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</si>
  <si>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</si>
  <si>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</si>
  <si>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</si>
  <si>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</si>
  <si>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</si>
  <si>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</si>
  <si>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</si>
  <si>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</si>
  <si>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</si>
  <si>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</si>
  <si>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</si>
  <si>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</si>
  <si>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</si>
  <si>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</si>
  <si>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</si>
  <si>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</si>
  <si>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</si>
  <si>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</si>
  <si>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</si>
  <si>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</si>
  <si>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</si>
  <si>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</si>
  <si>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</si>
  <si>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</si>
  <si>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</si>
  <si>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</si>
  <si>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</si>
  <si>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</si>
  <si>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</si>
  <si>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</si>
  <si>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</si>
  <si>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</si>
  <si>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</si>
  <si>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</si>
  <si>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</si>
  <si>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</si>
  <si>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</si>
  <si>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</si>
  <si>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</si>
  <si>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</si>
  <si>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</si>
  <si>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</si>
  <si>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</si>
  <si>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</si>
  <si>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</si>
  <si>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</si>
  <si>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</si>
  <si>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</si>
  <si>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</si>
  <si>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</si>
  <si>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</si>
  <si>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</si>
  <si>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</si>
  <si>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</si>
  <si>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</si>
  <si>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</si>
  <si>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</si>
  <si>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</si>
  <si>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</si>
  <si>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</si>
  <si>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</si>
  <si>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</si>
  <si>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</si>
  <si>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</si>
  <si>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</si>
  <si>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</si>
  <si>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</si>
  <si>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</si>
  <si>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</si>
  <si>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</si>
  <si>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</si>
  <si>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</si>
  <si>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</si>
  <si>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</si>
  <si>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</si>
  <si>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</si>
  <si>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</si>
  <si>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</si>
  <si>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</si>
  <si>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</si>
  <si>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</si>
  <si>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</si>
  <si>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</si>
  <si>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</si>
  <si>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</si>
  <si>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</si>
  <si>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</si>
  <si>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</si>
  <si>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</si>
  <si>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</si>
  <si>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</si>
  <si>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</si>
  <si>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</si>
  <si>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</si>
  <si>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</si>
  <si>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</si>
  <si>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</si>
  <si>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</si>
  <si>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</si>
  <si>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</si>
  <si>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</si>
  <si>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</si>
  <si>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</si>
  <si>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</si>
  <si>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</si>
  <si>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</si>
  <si>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</si>
  <si>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</si>
  <si>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</si>
  <si>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</si>
  <si>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</si>
  <si>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</si>
  <si>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</si>
  <si>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</si>
  <si>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</si>
  <si>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</si>
  <si>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</si>
  <si>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</si>
  <si>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</si>
  <si>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</si>
  <si>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</si>
  <si>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</si>
  <si>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</si>
  <si>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</si>
  <si>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</si>
  <si>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</si>
  <si>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</si>
  <si>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</si>
  <si>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</si>
  <si>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</si>
  <si>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</si>
  <si>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</si>
  <si>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</si>
  <si>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</si>
  <si>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</si>
  <si>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</si>
  <si>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</si>
  <si>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</si>
  <si>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</si>
  <si>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</si>
  <si>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</si>
  <si>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</si>
  <si>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</si>
  <si>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</si>
  <si>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</si>
  <si>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</si>
  <si>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</si>
  <si>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</si>
  <si>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</si>
  <si>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</si>
  <si>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</si>
  <si>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</si>
  <si>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</si>
  <si>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</si>
  <si>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</si>
  <si>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</si>
  <si>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</si>
  <si>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</si>
  <si>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</si>
  <si>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</si>
  <si>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</si>
  <si>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</si>
  <si>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</si>
  <si>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</si>
  <si>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</si>
  <si>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</si>
  <si>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</si>
  <si>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</si>
  <si>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</si>
  <si>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</si>
  <si>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</si>
  <si>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</si>
  <si>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</si>
  <si>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</si>
  <si>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</si>
  <si>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</si>
  <si>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</si>
  <si>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</si>
  <si>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</si>
  <si>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</si>
  <si>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</si>
  <si>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</si>
  <si>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</si>
  <si>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</si>
  <si>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</si>
  <si>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</si>
  <si>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</si>
  <si>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</si>
  <si>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</si>
  <si>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</si>
  <si>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</si>
  <si>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</si>
  <si>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</si>
  <si>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</si>
  <si>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</si>
  <si>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</si>
  <si>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</si>
  <si>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</si>
  <si>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</si>
  <si>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</si>
  <si>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</si>
  <si>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</si>
  <si>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</si>
  <si>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</si>
  <si>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</si>
  <si>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</si>
  <si>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</si>
  <si>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</si>
  <si>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</si>
  <si>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</si>
  <si>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</si>
  <si>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</si>
  <si>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</si>
  <si>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</si>
  <si>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</si>
  <si>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</si>
  <si>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</si>
  <si>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</si>
  <si>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</si>
  <si>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</si>
  <si>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</si>
  <si>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</si>
  <si>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</si>
  <si>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</si>
  <si>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</si>
  <si>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</si>
  <si>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</si>
  <si>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</si>
  <si>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</si>
  <si>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</si>
  <si>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</si>
  <si>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</si>
  <si>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</si>
  <si>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</si>
  <si>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</si>
  <si>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</si>
  <si>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</si>
  <si>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</si>
  <si>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</si>
  <si>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</si>
  <si>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</si>
  <si>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</si>
  <si>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</si>
  <si>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</si>
  <si>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</si>
  <si>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</si>
  <si>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</si>
  <si>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</si>
  <si>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</si>
  <si>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</si>
  <si>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</si>
  <si>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</si>
  <si>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</si>
  <si>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</si>
  <si>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</si>
  <si>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</si>
  <si>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</si>
  <si>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</si>
  <si>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</si>
  <si>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</si>
  <si>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</si>
  <si>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</si>
  <si>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</si>
  <si>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</si>
  <si>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</si>
  <si>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</si>
  <si>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</si>
  <si>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</si>
  <si>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</si>
  <si>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</si>
  <si>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</si>
  <si>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</si>
  <si>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</si>
  <si>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</si>
  <si>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</si>
  <si>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</si>
  <si>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</si>
  <si>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</si>
  <si>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</si>
  <si>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</si>
  <si>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</si>
  <si>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</si>
  <si>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</si>
  <si>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</si>
  <si>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</si>
  <si>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</si>
  <si>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</si>
  <si>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</si>
  <si>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</si>
  <si>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</si>
  <si>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</si>
  <si>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</si>
  <si>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</si>
  <si>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</si>
  <si>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</si>
  <si>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</si>
  <si>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</si>
  <si>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</si>
  <si>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</si>
  <si>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</si>
  <si>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</si>
  <si>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</si>
  <si>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</si>
  <si>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</si>
  <si>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</si>
  <si>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</si>
  <si>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</si>
  <si>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</si>
  <si>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</si>
  <si>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</si>
  <si>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</si>
  <si>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</si>
  <si>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</si>
  <si>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</si>
  <si>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</si>
  <si>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</si>
  <si>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</si>
  <si>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</si>
  <si>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</si>
  <si>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</si>
  <si>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</si>
  <si>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</si>
  <si>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</si>
  <si>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</si>
  <si>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</si>
  <si>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</si>
  <si>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</si>
  <si>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</si>
  <si>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</si>
  <si>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</si>
  <si>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</si>
  <si>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</si>
  <si>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</si>
  <si>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</si>
  <si>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</si>
  <si>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</si>
  <si>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</si>
  <si>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</si>
  <si>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</si>
  <si>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</si>
  <si>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</si>
  <si>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</si>
  <si>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</si>
  <si>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</si>
  <si>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</si>
  <si>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</si>
  <si>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</si>
  <si>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</si>
  <si>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</si>
  <si>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</si>
  <si>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</si>
  <si>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</si>
  <si>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</si>
  <si>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</si>
  <si>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</si>
  <si>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</si>
  <si>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</si>
  <si>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</si>
  <si>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</si>
  <si>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</si>
  <si>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</si>
  <si>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</si>
  <si>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</si>
  <si>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</si>
  <si>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</si>
  <si>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</si>
  <si>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</si>
  <si>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</si>
  <si>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</si>
  <si>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</si>
  <si>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</si>
  <si>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</si>
  <si>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</si>
  <si>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</si>
  <si>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</si>
  <si>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</si>
  <si>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</si>
  <si>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</si>
  <si>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</si>
  <si>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</si>
  <si>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</si>
  <si>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</si>
  <si>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</si>
  <si>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</si>
  <si>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</si>
  <si>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</si>
  <si>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</si>
  <si>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</si>
  <si>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</si>
  <si>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</si>
  <si>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</si>
  <si>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</si>
  <si>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</si>
  <si>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</si>
  <si>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</si>
  <si>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</si>
  <si>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</si>
  <si>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</si>
  <si>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</si>
  <si>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</si>
  <si>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</si>
  <si>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</si>
  <si>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</si>
  <si>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</si>
  <si>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</si>
  <si>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</si>
  <si>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</si>
  <si>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</si>
  <si>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</si>
  <si>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</si>
  <si>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</si>
  <si>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</si>
  <si>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</si>
  <si>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</si>
  <si>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</si>
  <si>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</si>
  <si>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</si>
  <si>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</si>
  <si>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</si>
  <si>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</si>
  <si>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</si>
  <si>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</si>
  <si>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</si>
  <si>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</si>
  <si>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</si>
  <si>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</si>
  <si>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</si>
  <si>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</si>
  <si>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</si>
  <si>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</si>
  <si>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</si>
  <si>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</si>
  <si>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</si>
  <si>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</si>
  <si>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</si>
  <si>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</si>
  <si>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</si>
  <si>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</si>
  <si>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</si>
  <si>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</si>
  <si>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</si>
  <si>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</si>
  <si>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</si>
  <si>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</si>
  <si>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</si>
  <si>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</si>
  <si>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</si>
  <si>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</si>
  <si>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</si>
  <si>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</si>
  <si>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</si>
  <si>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</si>
  <si>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</si>
  <si>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</si>
  <si>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</si>
  <si>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</si>
  <si>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</si>
  <si>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</si>
  <si>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</si>
  <si>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</si>
  <si>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</si>
  <si>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</si>
  <si>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</si>
  <si>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</si>
  <si>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</si>
  <si>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</si>
  <si>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</si>
  <si>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</si>
  <si>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</si>
  <si>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</si>
  <si>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</si>
  <si>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</si>
  <si>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</si>
  <si>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</si>
  <si>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</si>
  <si>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</si>
  <si>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</si>
  <si>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</si>
  <si>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</si>
  <si>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</si>
  <si>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</si>
  <si>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</si>
  <si>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</si>
  <si>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</si>
  <si>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</si>
  <si>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</si>
  <si>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</si>
  <si>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</si>
  <si>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</si>
  <si>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</si>
  <si>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</si>
  <si>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</si>
  <si>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</si>
  <si>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</si>
  <si>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</si>
  <si>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</si>
  <si>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</si>
  <si>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</si>
  <si>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</si>
  <si>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</si>
  <si>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</si>
  <si>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</si>
  <si>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</si>
  <si>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</si>
  <si>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</si>
  <si>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</si>
  <si>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</si>
  <si>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</si>
  <si>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</si>
  <si>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</si>
  <si>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</si>
  <si>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</si>
  <si>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</si>
  <si>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</si>
  <si>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</si>
  <si>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</si>
  <si>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</si>
  <si>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</si>
  <si>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</si>
  <si>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</si>
  <si>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</si>
  <si>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</si>
  <si>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</si>
  <si>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</si>
  <si>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</si>
  <si>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</si>
  <si>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</si>
  <si>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</si>
  <si>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</si>
  <si>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</si>
  <si>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</si>
  <si>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</si>
  <si>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</si>
  <si>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</si>
  <si>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</si>
  <si>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</si>
  <si>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</si>
  <si>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</si>
  <si>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</si>
  <si>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</si>
  <si>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</si>
  <si>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</si>
  <si>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</si>
  <si>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</si>
  <si>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</si>
  <si>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</si>
  <si>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</si>
  <si>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</si>
  <si>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</si>
  <si>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</si>
  <si>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</si>
  <si>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</si>
  <si>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</si>
  <si>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</si>
  <si>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</si>
  <si>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</si>
  <si>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</si>
  <si>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</si>
  <si>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</si>
  <si>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</si>
  <si>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</si>
  <si>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</si>
  <si>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</si>
  <si>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</si>
  <si>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</si>
  <si>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</si>
  <si>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</si>
  <si>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</si>
  <si>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</si>
  <si>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</si>
  <si>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</si>
  <si>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</si>
  <si>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</si>
  <si>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</si>
  <si>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</si>
  <si>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</si>
  <si>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</si>
  <si>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</si>
  <si>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</si>
  <si>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</si>
  <si>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</si>
  <si>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</si>
  <si>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</si>
  <si>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</si>
  <si>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</si>
  <si>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</si>
  <si>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</si>
  <si>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</si>
  <si>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</si>
  <si>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</si>
  <si>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</si>
  <si>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</si>
  <si>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</si>
  <si>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</si>
  <si>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</si>
  <si>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</si>
  <si>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</si>
  <si>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</si>
  <si>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</si>
  <si>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</si>
  <si>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</si>
  <si>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</si>
  <si>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</si>
  <si>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</si>
  <si>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</si>
  <si>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</si>
  <si>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</si>
  <si>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</si>
  <si>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</si>
  <si>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</si>
  <si>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</si>
  <si>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</si>
  <si>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</si>
  <si>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</si>
  <si>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</si>
  <si>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</si>
  <si>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</si>
  <si>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</si>
  <si>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</si>
  <si>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</si>
  <si>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</si>
  <si>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</si>
  <si>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</si>
  <si>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</si>
  <si>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</si>
  <si>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</si>
  <si>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</si>
  <si>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</si>
  <si>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</si>
  <si>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</si>
  <si>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</si>
  <si>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</si>
  <si>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</si>
  <si>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</si>
  <si>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</si>
  <si>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</si>
  <si>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</si>
  <si>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</si>
  <si>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</si>
  <si>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</si>
  <si>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</si>
  <si>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</si>
  <si>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</si>
  <si>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</si>
  <si>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</si>
  <si>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</si>
  <si>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</si>
  <si>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</si>
  <si>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</si>
  <si>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</si>
  <si>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</si>
  <si>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</si>
  <si>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</si>
  <si>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</si>
  <si>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</si>
  <si>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</si>
  <si>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</si>
  <si>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</si>
  <si>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</si>
  <si>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</si>
  <si>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</si>
  <si>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</si>
  <si>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</si>
  <si>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</si>
  <si>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</si>
  <si>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</si>
  <si>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</si>
  <si>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</si>
  <si>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</si>
  <si>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</si>
  <si>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</si>
  <si>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</si>
  <si>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</si>
  <si>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</si>
  <si>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</si>
  <si>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</si>
  <si>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</si>
  <si>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</si>
  <si>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</si>
  <si>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</si>
  <si>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</si>
  <si>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</si>
  <si>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</si>
  <si>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</si>
  <si>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</si>
  <si>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</si>
  <si>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</si>
  <si>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</si>
  <si>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</si>
  <si>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</si>
  <si>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</si>
  <si>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</si>
  <si>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</si>
  <si>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</si>
  <si>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</si>
  <si>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</si>
  <si>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</si>
  <si>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</si>
  <si>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</si>
  <si>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</si>
  <si>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</si>
  <si>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</si>
  <si>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</si>
  <si>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</si>
  <si>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</si>
  <si>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</si>
  <si>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</si>
  <si>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</si>
  <si>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</si>
  <si>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</si>
  <si>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</si>
  <si>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</si>
  <si>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</si>
  <si>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</si>
  <si>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</si>
  <si>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</si>
  <si>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</si>
  <si>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</si>
  <si>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</si>
  <si>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</si>
  <si>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</si>
  <si>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</si>
  <si>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</si>
  <si>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</si>
  <si>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</si>
  <si>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</si>
  <si>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</si>
  <si>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</si>
  <si>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</si>
  <si>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</si>
  <si>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</si>
  <si>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</si>
  <si>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</si>
  <si>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</si>
  <si>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</si>
  <si>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</si>
  <si>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</si>
  <si>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</si>
  <si>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</si>
  <si>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</si>
  <si>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</si>
  <si>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</si>
  <si>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</si>
  <si>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</si>
  <si>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</si>
  <si>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</si>
  <si>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</si>
  <si>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</si>
  <si>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</si>
  <si>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</si>
  <si>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</si>
  <si>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</si>
  <si>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</si>
  <si>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</si>
  <si>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</si>
  <si>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</si>
  <si>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</si>
  <si>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</si>
  <si>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</si>
  <si>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</si>
  <si>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</si>
  <si>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</si>
  <si>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</si>
  <si>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</si>
  <si>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</si>
  <si>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</si>
  <si>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</si>
  <si>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</si>
  <si>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</si>
  <si>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</si>
  <si>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</si>
  <si>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</si>
  <si>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</si>
  <si>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</si>
  <si>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</si>
  <si>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</si>
  <si>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</si>
  <si>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</si>
  <si>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</si>
  <si>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</si>
  <si>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</si>
  <si>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</si>
  <si>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</si>
  <si>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</si>
  <si>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</si>
  <si>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</si>
  <si>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</si>
  <si>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</si>
  <si>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</si>
  <si>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</si>
  <si>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</si>
  <si>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</si>
  <si>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</si>
  <si>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</si>
  <si>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</si>
  <si>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</si>
  <si>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</si>
  <si>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</si>
  <si>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</si>
  <si>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</si>
  <si>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</si>
  <si>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</si>
  <si>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</si>
  <si>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</si>
  <si>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</si>
  <si>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</si>
  <si>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</si>
  <si>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</si>
  <si>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</si>
  <si>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</si>
  <si>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</si>
  <si>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</si>
  <si>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</si>
  <si>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</si>
  <si>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</si>
  <si>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</si>
  <si>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</si>
  <si>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</si>
  <si>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</si>
  <si>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</si>
  <si>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</si>
  <si>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</si>
  <si>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</si>
  <si>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</si>
  <si>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</si>
  <si>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</si>
  <si>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</si>
  <si>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</si>
  <si>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</si>
  <si>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</si>
  <si>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</si>
  <si>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</si>
  <si>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</si>
  <si>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</si>
  <si>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</si>
  <si>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</si>
  <si>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</si>
  <si>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</si>
  <si>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</si>
  <si>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</si>
  <si>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</si>
  <si>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</si>
  <si>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</si>
  <si>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</si>
  <si>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</si>
  <si>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</si>
  <si>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</si>
  <si>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</si>
  <si>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</si>
  <si>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</si>
  <si>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</si>
  <si>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</si>
  <si>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</si>
  <si>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</si>
  <si>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</si>
  <si>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</si>
  <si>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</si>
  <si>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</si>
  <si>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</si>
  <si>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</si>
  <si>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</si>
  <si>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</si>
  <si>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</si>
  <si>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</si>
  <si>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</si>
  <si>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</si>
  <si>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</si>
  <si>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</si>
  <si>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</si>
  <si>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</si>
  <si>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</si>
  <si>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</si>
  <si>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</si>
  <si>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</si>
  <si>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</si>
  <si>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</si>
  <si>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</si>
  <si>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</si>
  <si>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</si>
  <si>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</si>
  <si>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</si>
  <si>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</si>
  <si>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</si>
  <si>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</si>
  <si>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</si>
  <si>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</si>
  <si>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</si>
  <si>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</si>
  <si>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</si>
  <si>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</si>
  <si>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</si>
  <si>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</si>
  <si>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</si>
  <si>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</si>
  <si>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</si>
  <si>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</si>
  <si>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</si>
  <si>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</si>
  <si>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</si>
  <si>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</si>
  <si>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</si>
  <si>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</si>
  <si>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</si>
  <si>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</si>
  <si>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</si>
  <si>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</si>
  <si>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</si>
  <si>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</si>
  <si>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</si>
  <si>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</si>
  <si>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</si>
  <si>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</si>
  <si>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</si>
  <si>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</si>
  <si>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</si>
  <si>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</si>
  <si>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</si>
  <si>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</si>
  <si>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</si>
  <si>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</si>
  <si>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</si>
  <si>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</si>
  <si>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</si>
  <si>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</si>
  <si>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</si>
  <si>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</si>
  <si>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</si>
  <si>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</si>
  <si>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</si>
  <si>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</si>
  <si>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</si>
  <si>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</si>
  <si>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</si>
  <si>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</si>
  <si>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</si>
  <si>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</si>
  <si>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</si>
  <si>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</si>
  <si>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</si>
  <si>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</si>
  <si>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</si>
  <si>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</si>
  <si>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</si>
  <si>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</si>
  <si>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</si>
  <si>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</si>
  <si>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</si>
  <si>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</si>
  <si>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</si>
  <si>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</si>
  <si>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</si>
  <si>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</si>
  <si>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</si>
  <si>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</si>
  <si>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</si>
  <si>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</si>
  <si>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</si>
  <si>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</si>
  <si>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</si>
  <si>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</si>
  <si>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</si>
  <si>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</si>
  <si>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</si>
  <si>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</si>
  <si>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</si>
  <si>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</si>
  <si>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</si>
  <si>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</si>
  <si>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</si>
  <si>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</si>
  <si>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</si>
  <si>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</si>
  <si>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</si>
  <si>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</si>
  <si>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</si>
  <si>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</si>
  <si>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</si>
  <si>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</si>
  <si>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</si>
  <si>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</si>
  <si>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</si>
  <si>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</si>
  <si>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</si>
  <si>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</si>
  <si>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</si>
  <si>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</si>
  <si>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</si>
  <si>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</si>
  <si>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</si>
  <si>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</si>
  <si>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</si>
  <si>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</si>
  <si>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</si>
  <si>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</si>
  <si>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</si>
  <si>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</si>
  <si>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</si>
  <si>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</si>
  <si>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</si>
  <si>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</si>
  <si>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</si>
  <si>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</si>
  <si>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</si>
  <si>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</si>
  <si>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</si>
  <si>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</si>
  <si>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</si>
  <si>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</si>
  <si>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</si>
  <si>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</si>
  <si>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</si>
  <si>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</si>
  <si>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</si>
  <si>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</si>
  <si>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</si>
  <si>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</si>
  <si>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</si>
  <si>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</si>
  <si>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</si>
  <si>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</si>
  <si>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</si>
  <si>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</si>
  <si>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</si>
  <si>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</si>
  <si>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</si>
  <si>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</si>
  <si>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</si>
  <si>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</si>
  <si>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</si>
  <si>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</si>
  <si>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</si>
  <si>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</si>
  <si>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</si>
  <si>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</si>
  <si>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</si>
  <si>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</si>
  <si>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</si>
  <si>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</si>
  <si>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</si>
  <si>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</si>
  <si>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</si>
  <si>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</si>
  <si>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</si>
  <si>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</si>
  <si>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</si>
  <si>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</si>
  <si>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</si>
  <si>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</si>
  <si>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</si>
  <si>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</si>
  <si>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</si>
  <si>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</si>
  <si>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</si>
  <si>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</si>
  <si>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</si>
  <si>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</si>
  <si>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</si>
  <si>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</si>
  <si>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</si>
  <si>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</si>
  <si>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</si>
  <si>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</si>
  <si>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</si>
  <si>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</si>
  <si>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</si>
  <si>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</si>
  <si>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</si>
  <si>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</si>
  <si>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</si>
  <si>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</si>
  <si>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</si>
  <si>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</si>
  <si>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</si>
  <si>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</si>
  <si>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</si>
  <si>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</si>
  <si>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</si>
  <si>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</si>
  <si>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</si>
  <si>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</si>
  <si>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</si>
  <si>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</si>
  <si>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</si>
  <si>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</si>
  <si>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</si>
  <si>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</si>
  <si>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</si>
  <si>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</si>
  <si>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</si>
  <si>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</si>
  <si>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</si>
  <si>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</si>
  <si>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</si>
  <si>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</si>
  <si>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</si>
  <si>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</si>
  <si>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</si>
  <si>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</si>
  <si>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</si>
  <si>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</si>
  <si>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</si>
  <si>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</si>
  <si>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</si>
  <si>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</si>
  <si>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</si>
  <si>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</si>
  <si>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</si>
  <si>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</si>
  <si>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</si>
  <si>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</si>
  <si>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</si>
  <si>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</si>
  <si>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</si>
  <si>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</si>
  <si>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</si>
  <si>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</si>
  <si>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</si>
  <si>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</si>
  <si>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</si>
  <si>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</si>
  <si>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</si>
  <si>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</si>
  <si>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</si>
  <si>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</si>
  <si>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</si>
  <si>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</si>
  <si>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</si>
  <si>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</si>
  <si>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</si>
  <si>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</si>
  <si>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</si>
  <si>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</si>
  <si>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</si>
  <si>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</si>
  <si>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</si>
  <si>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</si>
  <si>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</si>
  <si>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</si>
  <si>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</si>
  <si>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</si>
  <si>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</si>
  <si>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</si>
  <si>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</si>
  <si>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</si>
  <si>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</si>
  <si>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</si>
  <si>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</si>
  <si>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</si>
  <si>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</si>
  <si>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</si>
  <si>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</si>
  <si>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</si>
  <si>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</si>
  <si>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</si>
  <si>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</si>
  <si>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</si>
  <si>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</si>
  <si>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</si>
  <si>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</si>
  <si>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</si>
  <si>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</si>
  <si>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</si>
  <si>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</si>
  <si>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</si>
  <si>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</si>
  <si>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</si>
  <si>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</si>
  <si>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</si>
  <si>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</si>
  <si>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</si>
  <si>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</si>
  <si>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</si>
  <si>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</si>
  <si>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</si>
  <si>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</si>
  <si>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</si>
  <si>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</si>
  <si>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</si>
  <si>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</si>
  <si>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</si>
  <si>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</si>
  <si>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</si>
  <si>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</si>
  <si>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</si>
  <si>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</si>
  <si>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</si>
  <si>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</si>
  <si>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</si>
  <si>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</si>
  <si>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</si>
  <si>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</si>
  <si>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</si>
  <si>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</si>
  <si>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</si>
  <si>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</si>
  <si>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</si>
  <si>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</si>
  <si>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</si>
  <si>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</si>
  <si>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</si>
  <si>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</si>
  <si>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</si>
  <si>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</si>
  <si>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</si>
  <si>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</si>
  <si>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</si>
  <si>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</si>
  <si>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</si>
  <si>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</si>
  <si>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</si>
  <si>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</si>
  <si>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</si>
  <si>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</si>
  <si>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</si>
  <si>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</si>
  <si>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</si>
  <si>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</si>
  <si>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</si>
  <si>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</si>
  <si>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</si>
  <si>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</si>
  <si>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</si>
  <si>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</si>
  <si>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</si>
  <si>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</si>
  <si>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</si>
  <si>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</si>
  <si>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</si>
  <si>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</si>
  <si>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</si>
  <si>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</si>
  <si>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</si>
  <si>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</si>
  <si>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</si>
  <si>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</si>
  <si>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</si>
  <si>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</si>
  <si>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</si>
  <si>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</si>
  <si>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</si>
  <si>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</si>
  <si>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</si>
  <si>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</si>
  <si>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</si>
  <si>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</si>
  <si>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</si>
  <si>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</si>
  <si>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</si>
  <si>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</si>
  <si>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</si>
  <si>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</si>
  <si>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</si>
  <si>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</si>
  <si>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</si>
  <si>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</si>
  <si>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</si>
  <si>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</si>
  <si>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</si>
  <si>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</si>
  <si>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</si>
  <si>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</si>
  <si>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</si>
  <si>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</si>
  <si>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</si>
  <si>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</si>
  <si>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</si>
  <si>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</si>
  <si>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</si>
  <si>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</si>
  <si>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</si>
  <si>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</si>
  <si>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</si>
  <si>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</si>
  <si>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</si>
  <si>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</si>
  <si>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</si>
  <si>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</si>
  <si>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</si>
  <si>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</si>
  <si>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</si>
  <si>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</si>
  <si>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</si>
  <si>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</si>
  <si>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</si>
  <si>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</si>
  <si>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</si>
  <si>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</si>
  <si>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</si>
  <si>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</si>
  <si>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</si>
  <si>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</si>
  <si>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</si>
  <si>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</si>
  <si>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</si>
  <si>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</si>
  <si>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</si>
  <si>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</si>
  <si>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</si>
  <si>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</si>
  <si>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</si>
  <si>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</si>
  <si>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</si>
  <si>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</si>
  <si>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</si>
  <si>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</si>
  <si>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</si>
  <si>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</si>
  <si>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</si>
  <si>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</si>
  <si>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</si>
  <si>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</si>
  <si>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</si>
  <si>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</si>
  <si>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</si>
  <si>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</si>
  <si>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</si>
  <si>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</si>
  <si>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</si>
  <si>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</si>
  <si>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</si>
  <si>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</si>
  <si>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</si>
  <si>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</si>
  <si>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</si>
  <si>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</si>
  <si>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</si>
  <si>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</si>
  <si>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</si>
  <si>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</si>
  <si>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</si>
  <si>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</si>
  <si>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</si>
  <si>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</si>
  <si>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</si>
  <si>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</si>
  <si>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</si>
  <si>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</si>
  <si>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</si>
  <si>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</si>
  <si>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</si>
  <si>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</si>
  <si>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</si>
  <si>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</si>
  <si>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</si>
  <si>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</si>
  <si>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</si>
  <si>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</si>
  <si>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</si>
  <si>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</si>
  <si>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</si>
  <si>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</si>
  <si>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</si>
  <si>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</si>
  <si>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</si>
  <si>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</si>
  <si>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</si>
  <si>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</si>
  <si>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</si>
  <si>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</si>
  <si>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</si>
  <si>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</si>
  <si>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</si>
  <si>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</si>
  <si>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</si>
  <si>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</si>
  <si>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</si>
  <si>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</si>
  <si>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</si>
  <si>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</si>
  <si>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</si>
  <si>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</si>
  <si>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</si>
  <si>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</si>
  <si>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</si>
  <si>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</si>
  <si>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</si>
  <si>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</si>
  <si>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</si>
  <si>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</si>
  <si>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</si>
  <si>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</si>
  <si>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</si>
  <si>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</si>
  <si>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</si>
  <si>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</si>
  <si>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</si>
  <si>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</si>
  <si>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</si>
  <si>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</si>
  <si>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</si>
  <si>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</si>
  <si>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</si>
  <si>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</si>
  <si>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</si>
  <si>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</si>
  <si>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</si>
  <si>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</si>
  <si>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</si>
  <si>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</si>
  <si>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</si>
  <si>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</si>
  <si>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</si>
  <si>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</si>
  <si>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</si>
  <si>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</si>
  <si>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</si>
  <si>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</si>
  <si>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</si>
  <si>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</si>
  <si>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</si>
  <si>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</si>
  <si>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</si>
  <si>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</si>
  <si>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</si>
  <si>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</si>
  <si>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</si>
  <si>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</si>
  <si>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</si>
  <si>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</si>
  <si>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</si>
  <si>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</si>
  <si>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</si>
  <si>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</si>
  <si>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</si>
  <si>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</si>
  <si>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</si>
  <si>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</si>
  <si>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</si>
  <si>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</si>
  <si>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</si>
  <si>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</si>
  <si>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</si>
  <si>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</si>
  <si>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</si>
  <si>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</si>
  <si>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</si>
  <si>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</si>
  <si>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</si>
  <si>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</si>
  <si>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</si>
  <si>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</si>
  <si>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</si>
  <si>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</si>
  <si>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</si>
  <si>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</si>
  <si>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</si>
  <si>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</si>
  <si>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</si>
  <si>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</si>
  <si>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</si>
  <si>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</si>
  <si>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</si>
  <si>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</si>
  <si>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</si>
  <si>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</si>
  <si>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</si>
  <si>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</si>
  <si>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</si>
  <si>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</si>
  <si>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</si>
  <si>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</si>
  <si>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</si>
  <si>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</si>
  <si>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</si>
  <si>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</si>
  <si>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</si>
  <si>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</si>
  <si>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</si>
  <si>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</si>
  <si>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</si>
  <si>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</si>
  <si>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</si>
  <si>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</si>
  <si>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</si>
  <si>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</si>
  <si>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</si>
  <si>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</si>
  <si>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</si>
  <si>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</si>
  <si>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</si>
  <si>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</si>
  <si>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</si>
  <si>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</si>
  <si>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</si>
  <si>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</si>
  <si>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</si>
  <si>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</si>
  <si>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</si>
  <si>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</si>
  <si>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</si>
  <si>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</si>
  <si>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</si>
  <si>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</si>
  <si>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</si>
  <si>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</si>
  <si>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</si>
  <si>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</si>
  <si>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</si>
  <si>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</si>
  <si>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</si>
  <si>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</si>
  <si>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</si>
  <si>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</si>
  <si>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</si>
  <si>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</si>
  <si>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</si>
  <si>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</si>
  <si>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</si>
  <si>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</si>
  <si>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</si>
  <si>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</si>
  <si>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</si>
  <si>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</si>
  <si>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</si>
  <si>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</si>
  <si>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</si>
  <si>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</si>
  <si>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</si>
  <si>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</si>
  <si>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</si>
  <si>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</si>
  <si>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</si>
  <si>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</si>
  <si>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</si>
  <si>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</si>
  <si>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</si>
  <si>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</si>
  <si>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</si>
  <si>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</si>
  <si>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</si>
  <si>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</si>
  <si>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</si>
  <si>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</si>
  <si>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</si>
  <si>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</si>
  <si>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</si>
  <si>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</si>
  <si>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</si>
  <si>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</si>
  <si>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</si>
  <si>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</si>
  <si>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</si>
  <si>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</si>
  <si>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</si>
  <si>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</si>
  <si>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</si>
  <si>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</si>
  <si>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</si>
  <si>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</si>
  <si>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</si>
  <si>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</si>
  <si>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</si>
  <si>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</si>
  <si>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</si>
  <si>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</si>
  <si>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</si>
  <si>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</si>
  <si>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</si>
  <si>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</si>
  <si>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</si>
  <si>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</si>
  <si>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</si>
  <si>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</si>
  <si>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</si>
  <si>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</si>
  <si>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</si>
  <si>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</si>
  <si>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</si>
  <si>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</si>
  <si>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</si>
  <si>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</si>
  <si>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</si>
  <si>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</si>
  <si>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</si>
  <si>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</si>
  <si>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</si>
  <si>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</si>
  <si>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</si>
  <si>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</si>
  <si>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</si>
  <si>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</si>
  <si>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</si>
  <si>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</si>
  <si>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</si>
  <si>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</si>
  <si>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</si>
  <si>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</si>
  <si>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</si>
  <si>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</si>
  <si>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</si>
  <si>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</si>
  <si>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</si>
  <si>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</si>
  <si>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</si>
  <si>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</si>
  <si>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</si>
  <si>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</si>
  <si>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</si>
  <si>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</si>
  <si>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</si>
  <si>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</si>
  <si>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</si>
  <si>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</si>
  <si>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</si>
  <si>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</si>
  <si>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</si>
  <si>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</si>
  <si>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</si>
  <si>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</si>
  <si>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</si>
  <si>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</si>
  <si>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</si>
  <si>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</si>
  <si>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</si>
  <si>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</si>
  <si>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</si>
  <si>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</si>
  <si>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</si>
  <si>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</si>
  <si>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</si>
  <si>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</si>
  <si>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</si>
  <si>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</si>
  <si>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</si>
  <si>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</si>
  <si>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</si>
  <si>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</si>
  <si>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</si>
  <si>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</si>
  <si>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</si>
  <si>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</si>
  <si>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</si>
  <si>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</si>
  <si>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</si>
  <si>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</si>
  <si>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</si>
  <si>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</si>
  <si>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</si>
  <si>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</si>
  <si>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</si>
  <si>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</si>
  <si>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</si>
  <si>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</si>
  <si>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</si>
  <si>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</si>
  <si>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</si>
  <si>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</si>
  <si>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</si>
  <si>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</si>
  <si>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</si>
  <si>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</si>
  <si>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</si>
  <si>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</si>
  <si>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</si>
  <si>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</si>
  <si>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</si>
  <si>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</si>
  <si>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</si>
  <si>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</si>
  <si>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</si>
  <si>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</si>
  <si>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</si>
  <si>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</si>
  <si>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</si>
  <si>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</si>
  <si>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</si>
  <si>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</si>
  <si>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</si>
  <si>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</si>
  <si>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</si>
  <si>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</si>
  <si>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</si>
  <si>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</si>
  <si>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</si>
  <si>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</si>
  <si>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</si>
  <si>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</si>
  <si>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</si>
  <si>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</si>
  <si>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</si>
  <si>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</si>
  <si>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</si>
  <si>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</si>
  <si>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</si>
  <si>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</si>
  <si>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</si>
  <si>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</si>
  <si>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</si>
  <si>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</si>
  <si>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</si>
  <si>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</si>
  <si>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</si>
  <si>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</si>
  <si>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</si>
  <si>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</si>
  <si>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</si>
  <si>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</si>
  <si>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</si>
  <si>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</si>
  <si>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</si>
  <si>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</si>
  <si>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</si>
  <si>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</si>
  <si>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</si>
  <si>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</si>
  <si>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</si>
  <si>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</si>
  <si>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</si>
  <si>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</si>
  <si>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</si>
  <si>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</si>
  <si>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</si>
  <si>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</si>
  <si>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</si>
  <si>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</si>
  <si>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</si>
  <si>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</si>
  <si>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</si>
  <si>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</si>
  <si>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</si>
  <si>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</si>
  <si>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</si>
  <si>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</si>
  <si>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</si>
  <si>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</si>
  <si>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</si>
  <si>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</si>
  <si>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</si>
  <si>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</si>
  <si>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</si>
  <si>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</si>
  <si>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</si>
  <si>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</si>
  <si>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</si>
  <si>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</si>
  <si>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</si>
  <si>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</si>
  <si>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</si>
  <si>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</si>
  <si>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</si>
  <si>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</si>
  <si>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</si>
  <si>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</si>
  <si>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</si>
  <si>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</si>
  <si>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</si>
  <si>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</si>
  <si>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</si>
  <si>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</si>
  <si>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</si>
  <si>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</si>
  <si>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</si>
  <si>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</si>
  <si>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</si>
  <si>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</si>
  <si>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</si>
  <si>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</si>
  <si>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</si>
  <si>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</si>
  <si>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</si>
  <si>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</si>
  <si>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</si>
  <si>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</si>
  <si>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</si>
  <si>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</si>
  <si>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</si>
  <si>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</si>
  <si>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</si>
  <si>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</si>
  <si>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</si>
  <si>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</si>
  <si>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</si>
  <si>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</si>
  <si>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</si>
  <si>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</si>
  <si>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</si>
  <si>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</si>
  <si>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</si>
  <si>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</si>
  <si>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</si>
  <si>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</si>
  <si>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</si>
  <si>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</si>
  <si>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</si>
  <si>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</si>
  <si>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</si>
  <si>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</si>
  <si>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</si>
  <si>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</si>
  <si>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</si>
  <si>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</si>
  <si>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</si>
  <si>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</si>
  <si>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</si>
  <si>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</si>
  <si>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</si>
  <si>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</si>
  <si>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</si>
  <si>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</si>
  <si>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</si>
  <si>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</si>
  <si>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</si>
  <si>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</si>
  <si>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</si>
  <si>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</si>
  <si>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</si>
  <si>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</si>
  <si>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</si>
  <si>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</si>
  <si>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</si>
  <si>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</si>
  <si>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</si>
  <si>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</si>
  <si>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</si>
  <si>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</si>
  <si>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</si>
  <si>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</si>
  <si>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</si>
  <si>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</si>
  <si>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</si>
  <si>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</si>
  <si>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</si>
  <si>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</si>
  <si>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</si>
  <si>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</si>
  <si>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</si>
  <si>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</si>
  <si>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</si>
  <si>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</si>
  <si>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</si>
  <si>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</si>
  <si>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</si>
  <si>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</si>
  <si>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</si>
  <si>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</si>
  <si>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</si>
  <si>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</si>
  <si>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</si>
  <si>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</si>
  <si>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</si>
  <si>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</si>
  <si>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</si>
  <si>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</si>
  <si>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</si>
  <si>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</si>
  <si>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</si>
  <si>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</si>
  <si>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</si>
  <si>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</si>
  <si>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</si>
  <si>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</si>
  <si>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</si>
  <si>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</si>
  <si>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</si>
  <si>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</si>
  <si>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</si>
  <si>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</si>
  <si>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</si>
  <si>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</si>
  <si>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</si>
  <si>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</si>
  <si>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</si>
  <si>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</si>
  <si>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</si>
  <si>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</si>
  <si>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</si>
  <si>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</si>
  <si>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</si>
  <si>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</si>
  <si>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</si>
  <si>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</si>
  <si>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</si>
  <si>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</si>
  <si>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</si>
  <si>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</si>
  <si>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</si>
  <si>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</si>
  <si>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</si>
  <si>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</si>
  <si>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</si>
  <si>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</si>
  <si>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</si>
  <si>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</si>
  <si>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</si>
  <si>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</si>
  <si>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</si>
  <si>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</si>
  <si>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</si>
  <si>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</si>
  <si>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</si>
  <si>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</si>
  <si>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</si>
  <si>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</si>
  <si>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</si>
  <si>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</si>
  <si>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</si>
  <si>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</si>
  <si>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</si>
  <si>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</si>
  <si>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</si>
  <si>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</si>
  <si>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</si>
  <si>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</si>
  <si>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</si>
  <si>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</si>
  <si>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</si>
  <si>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</si>
  <si>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</si>
  <si>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</si>
  <si>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</si>
  <si>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</si>
  <si>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</si>
  <si>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</si>
  <si>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</si>
  <si>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</si>
  <si>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</si>
  <si>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</si>
  <si>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</si>
  <si>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</si>
  <si>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</si>
  <si>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</si>
  <si>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</si>
  <si>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</si>
  <si>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</si>
  <si>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</si>
  <si>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</si>
  <si>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</si>
  <si>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</si>
  <si>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</si>
  <si>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</si>
  <si>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</si>
  <si>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</si>
  <si>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</si>
  <si>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</si>
  <si>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</si>
  <si>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</si>
  <si>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</si>
  <si>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</si>
  <si>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</si>
  <si>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</si>
  <si>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</si>
  <si>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</si>
  <si>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</si>
  <si>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</si>
  <si>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</si>
  <si>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</si>
  <si>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</si>
  <si>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</si>
  <si>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</si>
  <si>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</si>
  <si>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</si>
  <si>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</si>
  <si>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</si>
  <si>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</si>
  <si>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</si>
  <si>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</si>
  <si>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</si>
  <si>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</si>
  <si>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</si>
  <si>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</si>
  <si>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</si>
  <si>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</si>
  <si>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</si>
  <si>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</si>
  <si>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</si>
  <si>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</si>
  <si>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</si>
  <si>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</si>
  <si>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</si>
  <si>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</si>
  <si>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</si>
  <si>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</si>
  <si>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</si>
  <si>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</si>
  <si>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</si>
  <si>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</si>
  <si>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</si>
  <si>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</si>
  <si>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</si>
  <si>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</si>
  <si>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</si>
  <si>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</si>
  <si>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</si>
  <si>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</si>
  <si>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</si>
  <si>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</si>
  <si>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</si>
  <si>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</si>
  <si>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</si>
  <si>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</si>
  <si>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</si>
  <si>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</si>
  <si>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</si>
  <si>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</si>
  <si>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</si>
  <si>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</si>
  <si>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</si>
  <si>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</si>
  <si>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</si>
  <si>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</si>
  <si>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</si>
  <si>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</si>
  <si>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</si>
  <si>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</si>
  <si>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</si>
  <si>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</si>
  <si>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</si>
  <si>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</si>
  <si>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</si>
  <si>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</si>
  <si>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</si>
  <si>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</si>
  <si>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</si>
  <si>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</si>
  <si>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</si>
  <si>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</si>
  <si>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</si>
  <si>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</si>
  <si>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</si>
  <si>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</si>
  <si>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</si>
  <si>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</si>
  <si>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</si>
  <si>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</si>
  <si>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</si>
  <si>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</si>
  <si>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</si>
  <si>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</si>
  <si>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</si>
  <si>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</si>
  <si>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</si>
  <si>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</si>
  <si>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</si>
  <si>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</si>
  <si>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</si>
  <si>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</si>
  <si>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</si>
  <si>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</si>
  <si>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</si>
  <si>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</si>
  <si>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</si>
  <si>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</si>
  <si>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</si>
  <si>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</si>
  <si>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</si>
  <si>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</si>
  <si>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</si>
  <si>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</si>
  <si>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</si>
  <si>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</si>
  <si>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</si>
  <si>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</si>
  <si>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</si>
  <si>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</si>
  <si>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</si>
  <si>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</si>
  <si>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</si>
  <si>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</si>
  <si>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</si>
  <si>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</si>
  <si>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</si>
  <si>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</si>
  <si>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</si>
  <si>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</si>
  <si>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</si>
  <si>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</si>
  <si>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</si>
  <si>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</si>
  <si>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</si>
  <si>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</si>
  <si>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</si>
  <si>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</si>
  <si>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</si>
  <si>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</si>
  <si>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</si>
  <si>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</si>
  <si>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</si>
  <si>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</si>
  <si>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</si>
  <si>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</si>
  <si>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</si>
  <si>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</si>
  <si>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</si>
  <si>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</si>
  <si>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</si>
  <si>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</si>
  <si>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</si>
  <si>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</si>
  <si>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</si>
  <si>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</si>
  <si>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</si>
  <si>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</si>
  <si>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</si>
  <si>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</si>
  <si>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</si>
  <si>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</si>
  <si>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</si>
  <si>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</si>
  <si>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</si>
  <si>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</si>
  <si>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</si>
  <si>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</si>
  <si>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</si>
  <si>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</si>
  <si>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</si>
  <si>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</si>
  <si>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</si>
  <si>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</si>
  <si>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</si>
  <si>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</si>
  <si>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</si>
  <si>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</si>
  <si>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</si>
  <si>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</si>
  <si>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</si>
  <si>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</si>
  <si>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</si>
  <si>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</si>
  <si>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</si>
  <si>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</si>
  <si>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</si>
  <si>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</si>
  <si>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</si>
  <si>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</si>
  <si>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</si>
  <si>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</si>
  <si>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</si>
  <si>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</si>
  <si>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</si>
  <si>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</si>
  <si>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</si>
  <si>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</si>
  <si>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</si>
  <si>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</si>
  <si>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</si>
  <si>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</si>
  <si>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</si>
  <si>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</si>
  <si>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</si>
  <si>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</si>
  <si>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</si>
  <si>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</si>
  <si>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</si>
  <si>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</si>
  <si>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</si>
  <si>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</si>
  <si>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</si>
  <si>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</si>
  <si>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</si>
  <si>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</si>
  <si>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</si>
  <si>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</si>
  <si>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</si>
  <si>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</si>
  <si>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</si>
  <si>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</si>
  <si>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</si>
  <si>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</si>
  <si>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</si>
  <si>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</si>
  <si>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</si>
  <si>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</si>
  <si>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</si>
  <si>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</si>
  <si>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</si>
  <si>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</si>
  <si>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</si>
  <si>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</si>
  <si>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</si>
  <si>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</si>
  <si>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</si>
  <si>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</si>
  <si>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</si>
  <si>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</si>
  <si>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</si>
  <si>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</si>
  <si>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</si>
  <si>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</si>
  <si>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</si>
  <si>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</si>
  <si>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</si>
  <si>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</si>
  <si>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</si>
  <si>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</si>
  <si>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</si>
  <si>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</si>
  <si>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</si>
  <si>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</si>
  <si>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</si>
  <si>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</si>
  <si>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</si>
  <si>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</si>
  <si>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</si>
  <si>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</si>
  <si>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</si>
  <si>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</si>
  <si>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</si>
  <si>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</si>
  <si>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</si>
  <si>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</si>
  <si>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</si>
  <si>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</si>
  <si>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</si>
  <si>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</si>
  <si>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</si>
  <si>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</si>
  <si>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</si>
  <si>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</si>
  <si>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</si>
  <si>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</si>
  <si>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</si>
  <si>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</si>
  <si>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</si>
  <si>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</si>
  <si>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</si>
  <si>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</si>
  <si>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</si>
  <si>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</si>
  <si>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</si>
  <si>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</si>
  <si>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</si>
  <si>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</si>
  <si>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</si>
  <si>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</si>
  <si>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</si>
  <si>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</si>
  <si>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</si>
  <si>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</si>
  <si>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</si>
  <si>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</si>
  <si>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</si>
  <si>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</si>
  <si>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</si>
  <si>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</si>
  <si>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</si>
  <si>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</si>
  <si>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</si>
  <si>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</si>
  <si>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</si>
  <si>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</si>
  <si>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</si>
  <si>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</si>
  <si>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</si>
  <si>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</si>
  <si>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</si>
  <si>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</si>
  <si>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</si>
  <si>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</si>
  <si>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</si>
  <si>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</si>
  <si>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</si>
  <si>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</si>
  <si>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</si>
  <si>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</si>
  <si>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</si>
  <si>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</si>
  <si>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</si>
  <si>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</si>
  <si>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</si>
  <si>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</si>
  <si>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</si>
  <si>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</si>
  <si>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</si>
  <si>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</si>
  <si>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</si>
  <si>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</si>
  <si>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</si>
  <si>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</si>
  <si>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</si>
  <si>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</si>
  <si>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</si>
  <si>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</si>
  <si>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</si>
  <si>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</si>
  <si>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</si>
  <si>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</si>
  <si>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</si>
  <si>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</si>
  <si>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</si>
  <si>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</si>
  <si>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</si>
  <si>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</si>
  <si>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</si>
  <si>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</si>
  <si>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</si>
  <si>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</si>
  <si>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</si>
  <si>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</si>
  <si>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</si>
  <si>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</si>
  <si>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</si>
  <si>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</si>
  <si>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</si>
  <si>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</si>
  <si>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</si>
  <si>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</si>
  <si>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</si>
  <si>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</si>
  <si>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</si>
  <si>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</si>
  <si>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</si>
  <si>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</si>
  <si>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</si>
  <si>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</si>
  <si>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</si>
  <si>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</si>
  <si>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</si>
  <si>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</si>
  <si>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</si>
  <si>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</si>
  <si>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</si>
  <si>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</si>
  <si>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</si>
  <si>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</si>
  <si>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</si>
  <si>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</si>
  <si>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</si>
  <si>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</si>
  <si>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</si>
  <si>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</si>
  <si>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</si>
  <si>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</si>
  <si>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</si>
  <si>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</si>
  <si>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</si>
  <si>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</si>
  <si>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</si>
  <si>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</si>
  <si>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</si>
  <si>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</si>
  <si>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</si>
  <si>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</si>
  <si>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</si>
  <si>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</si>
  <si>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</si>
  <si>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</si>
  <si>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</si>
  <si>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</si>
  <si>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</si>
  <si>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</si>
  <si>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</si>
  <si>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</si>
  <si>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</si>
  <si>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</si>
  <si>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</si>
  <si>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</si>
  <si>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</si>
  <si>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</si>
  <si>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</si>
  <si>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</si>
  <si>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</si>
  <si>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</si>
  <si>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</si>
  <si>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</si>
  <si>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</si>
  <si>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</si>
  <si>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</si>
  <si>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</si>
  <si>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</si>
  <si>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</si>
  <si>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</si>
  <si>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</si>
  <si>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</si>
  <si>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</si>
  <si>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</si>
  <si>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</si>
  <si>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</si>
  <si>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</si>
  <si>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</si>
  <si>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</si>
  <si>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</si>
  <si>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</si>
  <si>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</si>
  <si>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</si>
  <si>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</si>
  <si>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</si>
  <si>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</si>
  <si>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</si>
  <si>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</si>
  <si>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</si>
  <si>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</si>
  <si>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</si>
  <si>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</si>
  <si>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</si>
  <si>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</si>
  <si>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</si>
  <si>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</si>
  <si>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</si>
  <si>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</si>
  <si>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</si>
  <si>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</si>
  <si>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</si>
  <si>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</si>
  <si>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</si>
  <si>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</si>
  <si>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</si>
  <si>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</si>
  <si>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</si>
  <si>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</si>
  <si>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</si>
  <si>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</si>
  <si>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</si>
  <si>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</si>
  <si>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</si>
  <si>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</si>
  <si>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</si>
  <si>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</si>
  <si>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</si>
  <si>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</si>
  <si>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</si>
  <si>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</si>
  <si>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</si>
  <si>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</si>
  <si>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</si>
  <si>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</si>
  <si>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</si>
  <si>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</si>
  <si>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</si>
  <si>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</si>
  <si>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</si>
  <si>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</si>
  <si>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</si>
  <si>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</si>
  <si>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</si>
  <si>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</si>
  <si>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</si>
  <si>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</si>
  <si>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</si>
  <si>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</si>
  <si>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</si>
  <si>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</si>
  <si>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</si>
  <si>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</si>
  <si>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</si>
  <si>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</si>
  <si>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</si>
  <si>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</si>
  <si>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</si>
  <si>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</si>
  <si>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</si>
  <si>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</si>
  <si>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</si>
  <si>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</si>
  <si>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</si>
  <si>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</si>
  <si>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</si>
  <si>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</si>
  <si>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</si>
  <si>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</si>
  <si>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</si>
  <si>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</si>
  <si>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</si>
  <si>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</si>
  <si>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</si>
  <si>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</si>
  <si>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</si>
  <si>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</si>
  <si>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</si>
  <si>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</si>
  <si>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</si>
  <si>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</si>
  <si>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</si>
  <si>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</si>
  <si>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</si>
  <si>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</si>
  <si>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</si>
  <si>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</si>
  <si>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</si>
  <si>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</si>
  <si>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</si>
  <si>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</si>
  <si>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</si>
  <si>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</si>
  <si>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</si>
  <si>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</si>
  <si>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</si>
  <si>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</si>
  <si>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</si>
  <si>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</si>
  <si>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</si>
  <si>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</si>
  <si>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</si>
  <si>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</si>
  <si>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</si>
  <si>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</si>
  <si>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</si>
  <si>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</si>
  <si>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</si>
  <si>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</si>
  <si>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</si>
  <si>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</si>
  <si>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</si>
  <si>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</si>
  <si>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</si>
  <si>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</si>
  <si>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</si>
  <si>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</si>
  <si>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</si>
  <si>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</si>
  <si>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</si>
  <si>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</si>
  <si>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</si>
  <si>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</si>
  <si>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</si>
  <si>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</si>
  <si>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</si>
  <si>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</si>
  <si>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</si>
  <si>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</si>
  <si>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</si>
  <si>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</si>
  <si>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</si>
  <si>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</si>
  <si>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</si>
  <si>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</si>
  <si>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</si>
  <si>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</si>
  <si>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</si>
  <si>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</si>
  <si>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</si>
  <si>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</si>
  <si>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</si>
  <si>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</si>
  <si>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</si>
  <si>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</si>
  <si>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</si>
  <si>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</si>
  <si>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</si>
  <si>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</si>
  <si>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</si>
  <si>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</si>
  <si>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</si>
  <si>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</si>
  <si>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</si>
  <si>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</si>
  <si>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</si>
  <si>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</si>
  <si>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</si>
  <si>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</si>
  <si>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</si>
  <si>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</si>
  <si>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</si>
  <si>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</si>
  <si>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</si>
  <si>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</si>
  <si>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</si>
  <si>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</si>
  <si>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</si>
  <si>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</si>
  <si>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</si>
  <si>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</si>
  <si>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</si>
  <si>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</si>
  <si>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</si>
  <si>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</si>
  <si>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</si>
  <si>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</si>
  <si>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</si>
  <si>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</si>
  <si>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</si>
  <si>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</si>
  <si>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</si>
  <si>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</si>
  <si>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</si>
  <si>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</si>
  <si>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</si>
  <si>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</si>
  <si>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</si>
  <si>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</si>
  <si>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</si>
  <si>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</si>
  <si>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</si>
  <si>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</si>
  <si>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</si>
  <si>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</si>
  <si>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</si>
  <si>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</si>
  <si>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</si>
  <si>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</si>
  <si>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</si>
  <si>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</si>
  <si>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</si>
  <si>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</si>
  <si>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</si>
  <si>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</si>
  <si>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</si>
  <si>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</si>
  <si>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</si>
  <si>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</si>
  <si>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</si>
  <si>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</si>
  <si>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</si>
  <si>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</si>
  <si>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</si>
  <si>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</si>
  <si>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</si>
  <si>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</si>
  <si>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</si>
  <si>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</si>
  <si>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</si>
  <si>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</si>
  <si>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</si>
  <si>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</si>
  <si>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</si>
  <si>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</si>
  <si>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</si>
  <si>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</si>
  <si>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</si>
  <si>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</si>
  <si>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</si>
  <si>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</si>
  <si>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</si>
  <si>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</si>
  <si>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</si>
  <si>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</si>
  <si>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</si>
  <si>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</si>
  <si>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</si>
  <si>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</si>
  <si>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</si>
  <si>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</si>
  <si>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</si>
  <si>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</si>
  <si>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</si>
  <si>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</si>
  <si>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</si>
  <si>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</si>
  <si>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</si>
  <si>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</si>
  <si>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</si>
  <si>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</si>
  <si>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</si>
  <si>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</si>
  <si>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</si>
  <si>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</si>
  <si>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</si>
  <si>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</si>
  <si>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</si>
  <si>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</si>
  <si>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</si>
  <si>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</si>
  <si>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</si>
  <si>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</si>
  <si>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</si>
  <si>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</si>
  <si>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</si>
  <si>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</si>
  <si>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</si>
  <si>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</si>
  <si>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</si>
  <si>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</si>
  <si>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</si>
  <si>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</si>
  <si>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</si>
  <si>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</si>
  <si>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</si>
  <si>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</si>
  <si>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</si>
  <si>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</si>
  <si>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</si>
  <si>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</si>
  <si>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</si>
  <si>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</si>
  <si>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</si>
  <si>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</si>
  <si>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</si>
  <si>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</si>
  <si>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</si>
  <si>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</si>
  <si>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</si>
  <si>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</si>
  <si>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</si>
  <si>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</si>
  <si>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</si>
  <si>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</si>
  <si>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</si>
  <si>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</si>
  <si>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</si>
  <si>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</si>
  <si>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</si>
  <si>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</si>
  <si>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</si>
  <si>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</si>
  <si>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</si>
  <si>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</si>
  <si>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</si>
  <si>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</si>
  <si>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</si>
  <si>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</si>
  <si>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</si>
  <si>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</si>
  <si>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</si>
  <si>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</si>
  <si>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</si>
  <si>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</si>
  <si>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</si>
  <si>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</si>
  <si>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</si>
  <si>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</si>
  <si>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</si>
  <si>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</si>
  <si>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</si>
  <si>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</si>
  <si>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</si>
  <si>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</si>
  <si>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</si>
  <si>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</si>
  <si>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</si>
  <si>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</si>
  <si>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</si>
  <si>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</si>
  <si>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</si>
  <si>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</si>
  <si>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</si>
  <si>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</si>
  <si>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</si>
  <si>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</si>
  <si>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</si>
  <si>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</si>
  <si>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</si>
  <si>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</si>
  <si>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</si>
  <si>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</si>
  <si>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</si>
  <si>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</si>
  <si>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</si>
  <si>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</si>
  <si>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</si>
  <si>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</si>
  <si>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</si>
  <si>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</si>
  <si>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</si>
  <si>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</si>
  <si>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</si>
  <si>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</si>
  <si>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</si>
  <si>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</si>
  <si>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</si>
  <si>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</si>
  <si>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</si>
  <si>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</si>
  <si>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</si>
  <si>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</si>
  <si>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</si>
  <si>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</si>
  <si>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</si>
  <si>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</si>
  <si>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</si>
  <si>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</si>
  <si>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</si>
  <si>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</si>
  <si>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</si>
  <si>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</si>
  <si>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</si>
  <si>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</si>
  <si>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</si>
  <si>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</si>
  <si>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</si>
  <si>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</si>
  <si>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</si>
  <si>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</si>
  <si>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</si>
  <si>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</si>
  <si>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</si>
  <si>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</si>
  <si>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</si>
  <si>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</si>
  <si>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</si>
  <si>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</si>
  <si>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</si>
  <si>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</si>
  <si>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</si>
  <si>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</si>
  <si>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</si>
  <si>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</si>
  <si>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</si>
  <si>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</si>
  <si>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</si>
  <si>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</si>
  <si>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</si>
  <si>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</si>
  <si>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</si>
  <si>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</si>
  <si>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</si>
  <si>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</si>
  <si>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</si>
  <si>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</si>
  <si>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</si>
  <si>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</si>
  <si>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</si>
  <si>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</si>
  <si>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</si>
  <si>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</si>
  <si>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</si>
  <si>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</si>
  <si>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</si>
  <si>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</si>
  <si>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</si>
  <si>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</si>
  <si>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</si>
  <si>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</si>
  <si>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</si>
  <si>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</si>
  <si>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</si>
  <si>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</si>
  <si>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</si>
  <si>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</si>
  <si>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</si>
  <si>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</si>
  <si>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</si>
  <si>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</si>
  <si>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</si>
  <si>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</si>
  <si>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</si>
  <si>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</si>
  <si>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</si>
  <si>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</si>
  <si>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</si>
  <si>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</si>
  <si>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</si>
  <si>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</si>
  <si>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</si>
  <si>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</si>
  <si>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</si>
  <si>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</si>
  <si>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</si>
  <si>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</si>
  <si>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</si>
  <si>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</si>
  <si>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</si>
  <si>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</si>
  <si>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</si>
  <si>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</si>
  <si>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</si>
  <si>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</si>
  <si>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</si>
  <si>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</si>
  <si>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</si>
  <si>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</si>
  <si>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</si>
  <si>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</si>
  <si>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</si>
  <si>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</si>
  <si>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</si>
  <si>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</si>
  <si>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</si>
  <si>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</si>
  <si>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</si>
  <si>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</si>
  <si>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</si>
  <si>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</si>
  <si>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</si>
  <si>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</si>
  <si>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</si>
  <si>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</si>
  <si>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</si>
  <si>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</si>
  <si>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</si>
  <si>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</si>
  <si>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</si>
  <si>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</si>
  <si>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</si>
  <si>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</si>
  <si>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</si>
  <si>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</si>
  <si>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</si>
  <si>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</si>
  <si>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</si>
  <si>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</si>
  <si>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</si>
  <si>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</si>
  <si>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</si>
  <si>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</si>
  <si>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</si>
  <si>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</si>
  <si>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</si>
  <si>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</si>
  <si>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</si>
  <si>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</si>
  <si>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</si>
  <si>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</si>
  <si>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</si>
  <si>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</si>
  <si>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</si>
  <si>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</si>
  <si>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</si>
  <si>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</si>
  <si>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</si>
  <si>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</si>
  <si>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</si>
  <si>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</si>
  <si>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</si>
  <si>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</si>
  <si>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</si>
  <si>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</si>
  <si>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</si>
  <si>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</si>
  <si>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</si>
  <si>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</si>
  <si>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</si>
  <si>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</si>
  <si>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</si>
  <si>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</si>
  <si>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</si>
  <si>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</si>
  <si>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</si>
  <si>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</si>
  <si>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</si>
  <si>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</si>
  <si>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</si>
  <si>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</si>
  <si>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</si>
  <si>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</si>
  <si>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</si>
  <si>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</si>
  <si>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</si>
  <si>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</si>
  <si>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</si>
  <si>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</si>
  <si>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</si>
  <si>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</si>
  <si>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</si>
  <si>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</si>
  <si>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</si>
  <si>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</si>
  <si>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</si>
  <si>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</si>
  <si>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</si>
  <si>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</si>
  <si>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</si>
  <si>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</si>
  <si>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</si>
  <si>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</si>
  <si>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</si>
  <si>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</si>
  <si>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</si>
  <si>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</si>
  <si>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</si>
  <si>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</si>
  <si>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</si>
  <si>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</si>
  <si>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</si>
  <si>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</si>
  <si>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</si>
  <si>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</si>
  <si>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</si>
  <si>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</si>
  <si>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</si>
  <si>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</si>
  <si>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</si>
  <si>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</si>
  <si>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</si>
  <si>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</si>
  <si>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</si>
  <si>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</si>
  <si>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</si>
  <si>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</si>
  <si>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</si>
  <si>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</si>
  <si>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</si>
  <si>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</si>
  <si>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</si>
  <si>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</si>
  <si>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</si>
  <si>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</si>
  <si>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</si>
  <si>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</si>
  <si>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</si>
  <si>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</si>
  <si>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</si>
  <si>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</si>
  <si>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</si>
  <si>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</si>
  <si>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</si>
  <si>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</si>
  <si>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</si>
  <si>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</si>
  <si>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</si>
  <si>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</si>
  <si>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</si>
  <si>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</si>
  <si>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</si>
  <si>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</si>
  <si>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</si>
  <si>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</si>
  <si>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</si>
  <si>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</si>
  <si>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</si>
  <si>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</si>
  <si>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</si>
  <si>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</si>
  <si>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</si>
  <si>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</si>
  <si>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</si>
  <si>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</si>
  <si>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</si>
  <si>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</si>
  <si>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</si>
  <si>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</si>
  <si>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</si>
  <si>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</si>
  <si>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</si>
  <si>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</si>
  <si>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</si>
  <si>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</si>
  <si>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</si>
  <si>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</si>
  <si>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</si>
  <si>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</si>
  <si>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</si>
  <si>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</si>
  <si>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</si>
  <si>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</si>
  <si>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</si>
  <si>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</si>
  <si>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</si>
  <si>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</si>
  <si>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</si>
  <si>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</si>
  <si>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</si>
  <si>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</si>
  <si>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</si>
  <si>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</si>
  <si>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</si>
  <si>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</si>
  <si>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</si>
  <si>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</si>
  <si>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</si>
  <si>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</si>
  <si>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</si>
  <si>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</si>
  <si>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</si>
  <si>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</si>
  <si>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</si>
  <si>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</si>
  <si>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</si>
  <si>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</si>
  <si>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</si>
  <si>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</si>
  <si>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</si>
  <si>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</si>
  <si>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</si>
  <si>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</si>
  <si>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</si>
  <si>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</si>
  <si>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</si>
  <si>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</si>
  <si>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</si>
  <si>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</si>
  <si>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</si>
  <si>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</si>
  <si>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</si>
  <si>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</si>
  <si>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</si>
  <si>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</si>
  <si>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</si>
  <si>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</si>
  <si>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</si>
  <si>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</si>
  <si>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</si>
  <si>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</si>
  <si>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</si>
  <si>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</si>
  <si>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</si>
  <si>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</si>
  <si>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</si>
  <si>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</si>
  <si>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</si>
  <si>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</si>
  <si>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</si>
  <si>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</si>
  <si>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</si>
  <si>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</si>
  <si>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</si>
  <si>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</si>
  <si>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</si>
  <si>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</si>
  <si>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</si>
  <si>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</si>
  <si>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</si>
  <si>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</si>
  <si>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</si>
  <si>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</si>
  <si>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</si>
  <si>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</si>
  <si>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</si>
  <si>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</si>
  <si>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</si>
  <si>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</si>
  <si>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</si>
  <si>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</si>
  <si>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</si>
  <si>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</si>
  <si>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</si>
  <si>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</si>
  <si>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</si>
  <si>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</si>
  <si>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</si>
  <si>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</si>
  <si>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</si>
  <si>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</si>
  <si>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</si>
  <si>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</si>
  <si>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</si>
  <si>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</si>
  <si>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</si>
  <si>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</si>
  <si>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</si>
  <si>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</si>
  <si>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</si>
  <si>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</si>
  <si>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</si>
  <si>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</si>
  <si>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</si>
  <si>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</si>
  <si>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</si>
  <si>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</si>
  <si>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</si>
  <si>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</si>
  <si>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</si>
  <si>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</si>
  <si>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</si>
  <si>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</si>
  <si>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</si>
  <si>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</si>
  <si>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</si>
  <si>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</si>
  <si>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</si>
  <si>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</si>
  <si>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</si>
  <si>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</si>
  <si>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</si>
  <si>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</si>
  <si>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</si>
  <si>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</si>
  <si>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</si>
  <si>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</si>
  <si>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</si>
  <si>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</si>
  <si>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</si>
  <si>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</si>
  <si>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</si>
  <si>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</si>
  <si>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</si>
  <si>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</si>
  <si>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</si>
  <si>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</si>
  <si>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</si>
  <si>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</si>
  <si>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</si>
  <si>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</si>
  <si>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</si>
  <si>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</si>
  <si>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</si>
  <si>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</si>
  <si>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</si>
  <si>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</si>
  <si>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</si>
  <si>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</si>
  <si>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</si>
  <si>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</si>
  <si>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</si>
  <si>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</si>
  <si>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</si>
  <si>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</si>
  <si>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</si>
  <si>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</si>
  <si>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</si>
  <si>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</si>
  <si>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</si>
  <si>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</si>
  <si>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</si>
  <si>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</si>
  <si>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</si>
  <si>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</si>
  <si>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</si>
  <si>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</si>
  <si>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</si>
  <si>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</si>
  <si>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</si>
  <si>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</si>
  <si>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</si>
  <si>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</si>
  <si>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</si>
  <si>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</si>
  <si>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</si>
  <si>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</si>
  <si>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</si>
  <si>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</si>
  <si>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</si>
  <si>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</si>
  <si>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</si>
  <si>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</si>
  <si>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</si>
  <si>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</si>
  <si>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</si>
  <si>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</si>
  <si>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</si>
  <si>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</si>
  <si>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</si>
  <si>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</si>
  <si>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</si>
  <si>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</si>
  <si>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</si>
  <si>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</si>
  <si>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</si>
  <si>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</si>
  <si>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</si>
  <si>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</si>
  <si>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</si>
  <si>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</si>
  <si>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</si>
  <si>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</si>
  <si>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</si>
  <si>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</si>
  <si>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</si>
  <si>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</si>
  <si>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</si>
  <si>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</si>
  <si>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</si>
  <si>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</si>
  <si>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</si>
  <si>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</si>
  <si>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</si>
  <si>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</si>
  <si>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</si>
  <si>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</si>
  <si>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</si>
  <si>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</si>
  <si>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</si>
  <si>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</si>
  <si>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</si>
  <si>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</si>
  <si>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</si>
  <si>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</si>
  <si>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</si>
  <si>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</si>
  <si>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</si>
  <si>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</si>
  <si>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</si>
  <si>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</si>
  <si>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</si>
  <si>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</si>
  <si>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</si>
  <si>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</si>
  <si>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</si>
  <si>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</si>
  <si>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</si>
  <si>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</si>
  <si>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</si>
  <si>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</si>
  <si>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</si>
  <si>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</si>
  <si>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</si>
  <si>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</si>
  <si>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</si>
  <si>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</si>
  <si>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</si>
  <si>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</si>
  <si>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</si>
  <si>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</si>
  <si>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</si>
  <si>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</si>
  <si>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</si>
  <si>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</si>
  <si>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</si>
  <si>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</si>
  <si>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</si>
  <si>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</si>
  <si>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</si>
  <si>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</si>
  <si>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</si>
  <si>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</si>
  <si>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</si>
  <si>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</si>
  <si>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</si>
  <si>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</si>
  <si>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</si>
  <si>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</si>
  <si>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</si>
  <si>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</si>
  <si>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</si>
  <si>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</si>
  <si>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</si>
  <si>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</si>
  <si>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</si>
  <si>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</si>
  <si>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</si>
  <si>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</si>
  <si>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</si>
  <si>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</si>
  <si>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</si>
  <si>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</si>
  <si>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</si>
  <si>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</si>
  <si>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</si>
  <si>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</si>
  <si>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</si>
  <si>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</si>
  <si>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</si>
  <si>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</si>
  <si>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</si>
  <si>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</si>
  <si>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</si>
  <si>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</si>
  <si>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</si>
  <si>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</si>
  <si>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</si>
  <si>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</si>
  <si>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</si>
  <si>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</si>
  <si>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</si>
  <si>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</si>
  <si>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</si>
  <si>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</si>
  <si>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</si>
  <si>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</si>
  <si>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</si>
  <si>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</si>
  <si>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</si>
  <si>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</si>
  <si>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</si>
  <si>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</si>
  <si>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</si>
  <si>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</si>
  <si>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</si>
  <si>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</si>
  <si>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</si>
  <si>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</si>
  <si>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</si>
  <si>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</si>
  <si>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</si>
  <si>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</si>
  <si>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</si>
  <si>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</si>
  <si>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</si>
  <si>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</si>
  <si>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</si>
  <si>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</si>
  <si>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</si>
  <si>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</si>
  <si>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</si>
  <si>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</si>
  <si>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</si>
  <si>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</si>
  <si>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</si>
  <si>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</si>
  <si>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</si>
  <si>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</si>
  <si>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</si>
  <si>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</si>
  <si>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</si>
  <si>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</si>
  <si>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</si>
  <si>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</si>
  <si>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</si>
  <si>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</si>
  <si>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</si>
  <si>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</si>
  <si>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</si>
  <si>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</si>
  <si>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</si>
  <si>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</si>
  <si>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</si>
  <si>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</si>
  <si>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</si>
  <si>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</si>
  <si>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</si>
  <si>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</si>
  <si>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</si>
  <si>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</si>
  <si>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</si>
  <si>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</si>
  <si>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</si>
  <si>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</si>
  <si>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</si>
  <si>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</si>
  <si>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</si>
  <si>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</si>
  <si>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</si>
  <si>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</si>
  <si>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</si>
  <si>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</si>
  <si>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</si>
  <si>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</si>
  <si>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</si>
  <si>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</si>
  <si>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</si>
  <si>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</si>
  <si>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</si>
  <si>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</si>
  <si>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</si>
  <si>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</si>
  <si>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</si>
  <si>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</si>
  <si>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</si>
  <si>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</si>
  <si>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</si>
  <si>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</si>
  <si>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</si>
  <si>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</si>
  <si>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</si>
  <si>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</si>
  <si>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</si>
  <si>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</si>
  <si>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</si>
  <si>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</si>
  <si>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</si>
  <si>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</si>
  <si>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</si>
  <si>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</si>
  <si>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</si>
  <si>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</si>
  <si>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</si>
  <si>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</si>
  <si>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</si>
  <si>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</si>
  <si>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</si>
  <si>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</si>
  <si>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</si>
  <si>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</si>
  <si>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</si>
  <si>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</si>
  <si>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</si>
  <si>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</si>
  <si>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</si>
  <si>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</si>
  <si>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</si>
  <si>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</si>
  <si>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</si>
  <si>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</si>
  <si>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</si>
  <si>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</si>
  <si>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</si>
  <si>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</si>
  <si>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</si>
  <si>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</si>
  <si>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</si>
  <si>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</si>
  <si>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</si>
  <si>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</si>
  <si>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</si>
  <si>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</si>
  <si>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</si>
  <si>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</si>
  <si>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</si>
  <si>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</si>
  <si>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</si>
  <si>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</si>
  <si>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</si>
  <si>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</si>
  <si>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</si>
  <si>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</si>
  <si>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</si>
  <si>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</si>
  <si>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</si>
  <si>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</si>
  <si>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</si>
  <si>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</si>
  <si>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</si>
  <si>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</si>
  <si>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</si>
  <si>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</si>
  <si>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</si>
  <si>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</si>
  <si>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</si>
  <si>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</si>
  <si>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</si>
  <si>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</si>
  <si>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</si>
  <si>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</si>
  <si>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</si>
  <si>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</si>
  <si>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</si>
  <si>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</si>
  <si>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</si>
  <si>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</si>
  <si>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</si>
  <si>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</si>
  <si>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</si>
  <si>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</si>
  <si>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</si>
  <si>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</si>
  <si>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</si>
  <si>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</si>
  <si>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</si>
  <si>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</si>
  <si>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</si>
  <si>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</si>
  <si>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</si>
  <si>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</si>
  <si>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</si>
  <si>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</si>
  <si>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</si>
  <si>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</si>
  <si>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</si>
  <si>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</si>
  <si>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</si>
  <si>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</si>
  <si>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</si>
  <si>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</si>
  <si>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</si>
  <si>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</si>
  <si>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</si>
  <si>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</si>
  <si>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</si>
  <si>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</si>
  <si>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</si>
  <si>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</si>
  <si>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</si>
  <si>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</si>
  <si>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</si>
  <si>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</si>
  <si>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</si>
  <si>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</si>
  <si>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</si>
  <si>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</si>
  <si>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</si>
  <si>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</si>
  <si>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</si>
  <si>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</si>
  <si>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</si>
  <si>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</si>
  <si>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</si>
  <si>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</si>
  <si>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</si>
  <si>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</si>
  <si>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</si>
  <si>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</si>
  <si>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</si>
  <si>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</si>
  <si>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</si>
  <si>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</si>
  <si>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</si>
  <si>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</si>
  <si>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</si>
  <si>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</si>
  <si>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</si>
  <si>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</si>
  <si>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</si>
  <si>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</si>
  <si>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</si>
  <si>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</si>
  <si>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</si>
  <si>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</si>
  <si>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</si>
  <si>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</si>
  <si>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</si>
  <si>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</si>
  <si>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</si>
  <si>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</si>
  <si>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</si>
  <si>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</si>
  <si>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</si>
  <si>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</si>
  <si>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</si>
  <si>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</si>
  <si>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</si>
  <si>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</si>
  <si>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</si>
  <si>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</si>
  <si>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</si>
  <si>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</si>
  <si>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</si>
  <si>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</si>
  <si>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</si>
  <si>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</si>
  <si>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</si>
  <si>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</si>
  <si>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</si>
  <si>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</si>
  <si>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</si>
  <si>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</si>
  <si>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</si>
  <si>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</si>
  <si>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</si>
  <si>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</si>
  <si>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</si>
  <si>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</si>
  <si>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</si>
  <si>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</si>
  <si>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</si>
  <si>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</si>
  <si>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</si>
  <si>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</si>
  <si>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</si>
  <si>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</si>
  <si>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</si>
  <si>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</si>
  <si>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</si>
  <si>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</si>
  <si>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</si>
  <si>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</si>
  <si>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</si>
  <si>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</si>
  <si>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</si>
  <si>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</si>
  <si>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</si>
  <si>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</si>
  <si>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</si>
  <si>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</si>
  <si>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</si>
  <si>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</si>
  <si>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</si>
  <si>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</si>
  <si>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</si>
  <si>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</si>
  <si>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</si>
  <si>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</si>
  <si>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</si>
  <si>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</si>
  <si>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</si>
  <si>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</si>
  <si>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</si>
  <si>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</si>
  <si>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</si>
  <si>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</si>
  <si>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</si>
  <si>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</si>
  <si>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</si>
  <si>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</si>
  <si>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</si>
  <si>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</si>
  <si>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</si>
  <si>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</si>
  <si>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</si>
  <si>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</si>
  <si>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</si>
  <si>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</si>
  <si>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</si>
  <si>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</si>
  <si>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</si>
  <si>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</si>
  <si>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</si>
  <si>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</si>
  <si>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</si>
  <si>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</si>
  <si>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</si>
  <si>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</si>
  <si>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</si>
  <si>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</si>
  <si>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</si>
  <si>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</si>
  <si>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</si>
  <si>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</si>
  <si>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</si>
  <si>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</si>
  <si>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</si>
  <si>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</si>
  <si>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</si>
  <si>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</si>
  <si>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</si>
  <si>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</si>
  <si>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</si>
  <si>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</si>
  <si>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</si>
  <si>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</si>
  <si>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</si>
  <si>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</si>
  <si>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</si>
  <si>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</si>
  <si>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</si>
  <si>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</si>
  <si>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</si>
  <si>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</si>
  <si>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</si>
  <si>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</si>
  <si>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</si>
  <si>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</si>
  <si>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</si>
  <si>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</si>
  <si>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</si>
  <si>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</si>
  <si>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</si>
  <si>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</si>
  <si>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</si>
  <si>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</si>
  <si>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</si>
  <si>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</si>
  <si>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</si>
  <si>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</si>
  <si>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</si>
  <si>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</si>
  <si>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</si>
  <si>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</si>
  <si>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</si>
  <si>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</si>
  <si>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</si>
  <si>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</si>
  <si>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</si>
  <si>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</si>
  <si>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</si>
  <si>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</si>
  <si>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</si>
  <si>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</si>
  <si>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</si>
  <si>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</si>
  <si>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</si>
  <si>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</si>
  <si>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</si>
  <si>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</si>
  <si>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</si>
  <si>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</si>
  <si>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</si>
  <si>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</si>
  <si>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</si>
  <si>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</si>
  <si>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</si>
  <si>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</si>
  <si>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</si>
  <si>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</si>
  <si>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</si>
  <si>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</si>
  <si>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</si>
  <si>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</si>
  <si>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</si>
  <si>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</si>
  <si>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</si>
  <si>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</si>
  <si>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</si>
  <si>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</si>
  <si>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</si>
  <si>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</si>
  <si>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</si>
  <si>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</si>
  <si>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</si>
  <si>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</si>
  <si>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</si>
  <si>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</si>
  <si>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</si>
  <si>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</si>
  <si>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</si>
  <si>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</si>
  <si>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</si>
  <si>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</si>
  <si>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</si>
  <si>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</si>
  <si>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</si>
  <si>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</si>
  <si>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</si>
  <si>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</si>
  <si>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</si>
  <si>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</si>
  <si>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</si>
  <si>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</si>
  <si>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</si>
  <si>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</si>
  <si>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</si>
  <si>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</si>
  <si>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</si>
  <si>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</si>
  <si>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</si>
  <si>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</si>
  <si>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</si>
  <si>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</si>
  <si>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</si>
  <si>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</si>
  <si>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</si>
  <si>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</si>
  <si>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</si>
  <si>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</si>
  <si>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</si>
  <si>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</si>
  <si>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</si>
  <si>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</si>
  <si>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</si>
  <si>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</si>
  <si>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</si>
  <si>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</si>
  <si>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</si>
  <si>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</si>
  <si>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</si>
  <si>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</si>
  <si>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</si>
  <si>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</si>
  <si>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</si>
  <si>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</si>
  <si>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</si>
  <si>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</si>
  <si>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</si>
  <si>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</si>
  <si>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</si>
  <si>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</si>
  <si>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</si>
  <si>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</si>
  <si>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</si>
  <si>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</si>
  <si>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</si>
  <si>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</si>
  <si>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</si>
  <si>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</si>
  <si>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</si>
  <si>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</si>
  <si>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</si>
  <si>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</si>
  <si>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</si>
  <si>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</si>
  <si>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</si>
  <si>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</si>
  <si>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</si>
  <si>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</si>
  <si>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</si>
  <si>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</si>
  <si>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</si>
  <si>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</si>
  <si>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</si>
  <si>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</si>
  <si>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</si>
  <si>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</si>
  <si>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</si>
  <si>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</si>
  <si>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</si>
  <si>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</si>
  <si>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</si>
  <si>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</si>
  <si>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</si>
  <si>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</si>
  <si>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</si>
  <si>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</si>
  <si>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</si>
  <si>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</si>
  <si>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</si>
  <si>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</si>
  <si>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</si>
  <si>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</si>
  <si>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</si>
  <si>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</si>
  <si>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</si>
  <si>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</si>
  <si>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</si>
  <si>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</si>
  <si>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</si>
  <si>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</si>
  <si>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</si>
  <si>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</si>
  <si>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</si>
  <si>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</si>
  <si>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</si>
  <si>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</si>
  <si>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</si>
  <si>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</si>
  <si>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</si>
  <si>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</si>
  <si>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</si>
  <si>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</si>
  <si>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</si>
  <si>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</si>
  <si>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</si>
  <si>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</si>
  <si>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</si>
  <si>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</si>
  <si>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</si>
  <si>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</si>
  <si>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</si>
  <si>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</si>
  <si>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</si>
  <si>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</si>
  <si>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</si>
  <si>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</si>
  <si>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</si>
  <si>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</si>
  <si>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</si>
  <si>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</si>
  <si>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</si>
  <si>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</si>
  <si>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</si>
  <si>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</si>
  <si>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</si>
  <si>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</si>
  <si>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</si>
  <si>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</si>
  <si>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</si>
  <si>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</si>
  <si>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</si>
  <si>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</si>
  <si>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</si>
  <si>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</si>
  <si>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</si>
  <si>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</si>
  <si>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</si>
  <si>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</si>
  <si>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</si>
  <si>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</si>
  <si>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</si>
  <si>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</si>
  <si>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</si>
  <si>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</si>
  <si>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</si>
  <si>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</si>
  <si>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</si>
  <si>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</si>
  <si>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</si>
  <si>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</si>
  <si>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</si>
  <si>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</si>
  <si>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</si>
  <si>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</si>
  <si>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</si>
  <si>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</si>
  <si>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</si>
  <si>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</si>
  <si>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</si>
  <si>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</si>
  <si>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</si>
  <si>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</si>
  <si>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</si>
  <si>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</si>
  <si>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</si>
  <si>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</si>
  <si>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</si>
  <si>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</si>
  <si>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</si>
  <si>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</si>
  <si>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</si>
  <si>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</si>
  <si>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</si>
  <si>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</si>
  <si>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</si>
  <si>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</si>
  <si>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</si>
  <si>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</si>
  <si>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</si>
  <si>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</si>
  <si>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</si>
  <si>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</si>
  <si>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</si>
  <si>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</si>
  <si>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</si>
  <si>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</si>
  <si>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</si>
  <si>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</si>
  <si>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</si>
  <si>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</si>
  <si>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</si>
  <si>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</si>
  <si>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</si>
  <si>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</si>
  <si>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</si>
  <si>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</si>
  <si>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</si>
  <si>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</si>
  <si>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</si>
  <si>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</si>
  <si>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</si>
  <si>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</si>
  <si>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</si>
  <si>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</si>
  <si>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</si>
  <si>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</si>
  <si>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</si>
  <si>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</si>
  <si>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</si>
  <si>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</si>
  <si>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</si>
  <si>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</si>
  <si>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</si>
  <si>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</si>
  <si>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</si>
  <si>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</si>
  <si>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</si>
  <si>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</si>
  <si>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</si>
  <si>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</si>
  <si>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</si>
  <si>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</si>
  <si>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</si>
  <si>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</si>
  <si>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</si>
  <si>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</si>
  <si>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</si>
  <si>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</si>
  <si>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</si>
  <si>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</si>
  <si>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</si>
  <si>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</si>
  <si>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</si>
  <si>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</si>
  <si>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</si>
  <si>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</si>
  <si>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</si>
  <si>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</si>
  <si>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</si>
  <si>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</si>
  <si>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</si>
  <si>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</si>
  <si>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</si>
  <si>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</si>
  <si>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</si>
  <si>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</si>
  <si>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</si>
  <si>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</si>
  <si>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</si>
  <si>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</si>
  <si>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</si>
  <si>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</si>
  <si>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</si>
  <si>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</si>
  <si>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</si>
  <si>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</si>
  <si>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</si>
  <si>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</si>
  <si>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</si>
  <si>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</si>
  <si>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</si>
  <si>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</si>
  <si>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</si>
  <si>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</si>
  <si>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</si>
  <si>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</si>
  <si>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</si>
  <si>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</si>
  <si>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</si>
  <si>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</si>
  <si>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</si>
  <si>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</si>
  <si>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</si>
  <si>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</si>
  <si>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</si>
  <si>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</si>
  <si>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</si>
  <si>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</si>
  <si>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</si>
  <si>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</si>
  <si>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</si>
  <si>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</si>
  <si>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</si>
  <si>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</si>
  <si>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</si>
  <si>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</si>
  <si>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</si>
  <si>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</si>
  <si>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</si>
  <si>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</si>
  <si>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</si>
  <si>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</si>
  <si>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</si>
  <si>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</si>
  <si>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</si>
  <si>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</si>
  <si>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</si>
  <si>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</si>
  <si>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</si>
  <si>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</si>
  <si>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</si>
  <si>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</si>
  <si>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</si>
  <si>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</si>
  <si>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</si>
  <si>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</si>
  <si>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</si>
  <si>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</si>
  <si>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</si>
  <si>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</si>
  <si>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</si>
  <si>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</si>
  <si>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</si>
  <si>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</si>
  <si>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</si>
  <si>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</si>
  <si>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</si>
  <si>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</si>
  <si>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</si>
  <si>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</si>
  <si>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</si>
  <si>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</si>
  <si>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</si>
  <si>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</si>
  <si>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</si>
  <si>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</si>
  <si>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</si>
  <si>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</si>
  <si>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</si>
  <si>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</si>
  <si>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</si>
  <si>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</si>
  <si>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</si>
  <si>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</si>
  <si>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</si>
  <si>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</si>
  <si>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</si>
  <si>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</si>
  <si>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</si>
  <si>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</si>
  <si>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</si>
  <si>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</si>
  <si>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</si>
  <si>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</si>
  <si>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</si>
  <si>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</si>
  <si>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</si>
  <si>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</si>
  <si>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</si>
  <si>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</si>
  <si>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</si>
  <si>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</si>
  <si>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</si>
  <si>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</si>
  <si>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</si>
  <si>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</si>
  <si>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</si>
  <si>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</si>
  <si>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</si>
  <si>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</si>
  <si>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</si>
  <si>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</si>
  <si>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</si>
  <si>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</si>
  <si>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</si>
  <si>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</si>
  <si>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</si>
  <si>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</si>
  <si>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</si>
  <si>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</si>
  <si>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</si>
  <si>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</si>
  <si>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</si>
  <si>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</si>
  <si>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</si>
  <si>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</si>
  <si>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</si>
  <si>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</si>
  <si>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</si>
  <si>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</si>
  <si>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</si>
  <si>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</si>
  <si>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</si>
  <si>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</si>
  <si>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</si>
  <si>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</si>
  <si>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</si>
  <si>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</si>
  <si>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</si>
  <si>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</si>
  <si>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</si>
  <si>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</si>
  <si>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</si>
  <si>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</si>
  <si>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</si>
  <si>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</si>
  <si>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</si>
  <si>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</si>
  <si>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</si>
  <si>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</si>
  <si>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</si>
  <si>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</si>
  <si>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</si>
  <si>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</si>
  <si>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</si>
  <si>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</si>
  <si>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</si>
  <si>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</si>
  <si>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</si>
  <si>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</si>
  <si>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</si>
  <si>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</si>
  <si>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</si>
  <si>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</si>
  <si>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</si>
  <si>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</si>
  <si>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</si>
  <si>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</si>
  <si>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</si>
  <si>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</si>
  <si>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</si>
  <si>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</si>
  <si>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</si>
  <si>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</si>
  <si>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</si>
  <si>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</si>
  <si>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</si>
  <si>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</si>
  <si>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</si>
  <si>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</si>
  <si>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</si>
  <si>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</si>
  <si>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</si>
  <si>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</si>
  <si>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</si>
  <si>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</si>
  <si>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</si>
  <si>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</si>
  <si>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</si>
  <si>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</si>
  <si>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</si>
  <si>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</si>
  <si>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</si>
  <si>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</si>
  <si>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</si>
  <si>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</si>
  <si>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</si>
  <si>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</si>
  <si>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</si>
  <si>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</si>
  <si>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</si>
  <si>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</si>
  <si>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</si>
  <si>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</si>
  <si>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</si>
  <si>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</si>
  <si>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</si>
  <si>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</si>
  <si>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</si>
  <si>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</si>
  <si>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</si>
  <si>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</si>
  <si>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</si>
  <si>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</si>
  <si>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</si>
  <si>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</si>
  <si>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</si>
  <si>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</si>
  <si>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</si>
  <si>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</si>
  <si>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</si>
  <si>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</si>
  <si>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</si>
  <si>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</si>
  <si>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</si>
  <si>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</si>
  <si>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</si>
  <si>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</si>
  <si>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</si>
  <si>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</si>
  <si>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</si>
  <si>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</si>
  <si>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</si>
  <si>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</si>
  <si>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</si>
  <si>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</si>
  <si>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</si>
  <si>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</si>
  <si>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</si>
  <si>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</si>
  <si>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</si>
  <si>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</si>
  <si>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</si>
  <si>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</si>
  <si>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</si>
  <si>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</si>
  <si>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</si>
  <si>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</si>
  <si>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</si>
  <si>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</si>
  <si>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</si>
  <si>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</si>
  <si>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</si>
  <si>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</si>
  <si>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</si>
  <si>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</si>
  <si>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</si>
  <si>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</si>
  <si>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</si>
  <si>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</si>
  <si>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</si>
  <si>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</si>
  <si>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</si>
  <si>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</si>
  <si>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</si>
  <si>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</si>
  <si>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</si>
  <si>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</si>
  <si>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</si>
  <si>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</si>
  <si>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</si>
  <si>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</si>
  <si>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</si>
  <si>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</si>
  <si>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</si>
  <si>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</si>
  <si>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</si>
  <si>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</si>
  <si>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</si>
  <si>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</si>
  <si>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</si>
  <si>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</si>
  <si>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</si>
  <si>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</si>
  <si>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</si>
  <si>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</si>
  <si>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</si>
  <si>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</si>
  <si>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</si>
  <si>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</si>
  <si>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</si>
  <si>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</si>
  <si>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</si>
  <si>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</si>
  <si>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</si>
  <si>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</si>
  <si>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</si>
  <si>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</si>
  <si>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</si>
  <si>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</si>
  <si>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</si>
  <si>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</si>
  <si>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</si>
  <si>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</si>
  <si>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</si>
  <si>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</si>
  <si>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</si>
  <si>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</si>
  <si>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</si>
  <si>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</si>
  <si>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</si>
  <si>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</si>
  <si>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</si>
  <si>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</si>
  <si>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</si>
  <si>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</si>
  <si>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</si>
  <si>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</si>
  <si>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</si>
  <si>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</si>
  <si>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</si>
  <si>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</si>
  <si>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</si>
  <si>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</si>
  <si>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</si>
  <si>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</si>
  <si>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</si>
  <si>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</si>
  <si>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</si>
  <si>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</si>
  <si>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</si>
  <si>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</si>
  <si>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</si>
  <si>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</si>
  <si>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</si>
  <si>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</si>
  <si>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</si>
  <si>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</si>
  <si>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</si>
  <si>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</si>
  <si>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</si>
  <si>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</si>
  <si>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</si>
  <si>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</si>
  <si>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</si>
  <si>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</si>
  <si>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</si>
  <si>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</si>
  <si>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</si>
  <si>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</si>
  <si>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</si>
  <si>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</si>
  <si>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</si>
  <si>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</si>
  <si>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</si>
  <si>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</si>
  <si>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</si>
  <si>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</si>
  <si>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</si>
  <si>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</si>
  <si>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</si>
  <si>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</si>
  <si>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</si>
  <si>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</si>
  <si>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</si>
  <si>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</si>
  <si>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</si>
  <si>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</si>
  <si>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</si>
  <si>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</si>
  <si>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</si>
  <si>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</si>
  <si>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</si>
  <si>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</si>
  <si>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</si>
  <si>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</si>
  <si>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</si>
  <si>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</si>
  <si>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</si>
  <si>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</si>
  <si>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</si>
  <si>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</si>
  <si>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</si>
  <si>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</si>
  <si>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</si>
  <si>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</si>
  <si>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</si>
  <si>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</si>
  <si>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</si>
  <si>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</si>
  <si>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</si>
  <si>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</si>
  <si>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</si>
  <si>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</si>
  <si>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</si>
  <si>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</si>
  <si>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</si>
  <si>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</si>
  <si>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</si>
  <si>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</si>
  <si>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</si>
  <si>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</si>
  <si>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</si>
  <si>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</si>
  <si>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</si>
  <si>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</si>
  <si>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</si>
  <si>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</si>
  <si>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</si>
  <si>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</si>
  <si>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</si>
  <si>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</si>
  <si>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</si>
  <si>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</si>
  <si>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</si>
  <si>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</si>
  <si>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</si>
  <si>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</si>
  <si>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</si>
  <si>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</si>
  <si>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</si>
  <si>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</si>
  <si>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</si>
  <si>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</si>
  <si>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</si>
  <si>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</si>
  <si>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</si>
  <si>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</si>
  <si>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</si>
  <si>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</si>
  <si>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</si>
  <si>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</si>
  <si>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</si>
  <si>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</si>
  <si>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</si>
  <si>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</si>
  <si>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</si>
  <si>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</si>
  <si>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</si>
  <si>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</si>
  <si>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</si>
  <si>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</si>
  <si>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</si>
  <si>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</si>
  <si>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</si>
  <si>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</si>
  <si>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</si>
  <si>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</si>
  <si>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</si>
  <si>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</si>
  <si>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</si>
  <si>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</si>
  <si>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</si>
  <si>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</si>
  <si>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</si>
  <si>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</si>
  <si>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</si>
  <si>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</si>
  <si>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</si>
  <si>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</si>
  <si>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</si>
  <si>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</si>
  <si>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</si>
  <si>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</si>
  <si>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</si>
  <si>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</si>
  <si>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</si>
  <si>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</si>
  <si>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</si>
  <si>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</si>
  <si>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</si>
  <si>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</si>
  <si>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</si>
  <si>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</si>
  <si>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</si>
  <si>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</si>
  <si>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</si>
  <si>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</si>
  <si>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</si>
  <si>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</si>
  <si>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</si>
  <si>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</si>
  <si>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</si>
  <si>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</si>
  <si>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</si>
  <si>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</si>
  <si>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</si>
  <si>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</si>
  <si>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</si>
  <si>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</si>
  <si>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</si>
  <si>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</si>
  <si>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</si>
  <si>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</si>
  <si>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</si>
  <si>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</si>
  <si>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</si>
  <si>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</si>
  <si>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</si>
  <si>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</si>
  <si>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</si>
  <si>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</si>
  <si>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</si>
  <si>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</si>
  <si>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</si>
  <si>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</si>
  <si>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</si>
  <si>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</si>
  <si>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</si>
  <si>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</si>
  <si>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</si>
  <si>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</si>
  <si>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</si>
  <si>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</si>
  <si>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</si>
  <si>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</si>
  <si>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</si>
  <si>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</si>
  <si>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</si>
  <si>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</si>
  <si>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</si>
  <si>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</si>
  <si>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</si>
  <si>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</si>
  <si>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</si>
  <si>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</si>
  <si>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</si>
  <si>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</si>
  <si>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</si>
  <si>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</si>
  <si>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</si>
  <si>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</si>
  <si>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</si>
  <si>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</si>
  <si>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</si>
  <si>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</si>
  <si>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</si>
  <si>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</si>
  <si>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</si>
  <si>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</si>
  <si>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</si>
  <si>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</si>
  <si>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</si>
  <si>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</si>
  <si>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</si>
  <si>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</si>
  <si>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</si>
  <si>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</si>
  <si>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</si>
  <si>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</si>
  <si>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</si>
  <si>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</si>
  <si>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</si>
  <si>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</si>
  <si>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</si>
  <si>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</si>
  <si>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</si>
  <si>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</si>
  <si>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</si>
  <si>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</si>
  <si>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</si>
  <si>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</si>
  <si>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</si>
  <si>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</si>
  <si>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</si>
  <si>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</si>
  <si>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</si>
  <si>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</si>
  <si>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</si>
  <si>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</si>
  <si>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</si>
  <si>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</si>
  <si>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</si>
  <si>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</si>
  <si>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</si>
  <si>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</si>
  <si>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</si>
  <si>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</si>
  <si>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</si>
  <si>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</si>
  <si>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</si>
  <si>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</si>
  <si>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</si>
  <si>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</si>
  <si>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</si>
  <si>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</si>
  <si>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</si>
  <si>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</si>
  <si>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</si>
  <si>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</si>
  <si>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</si>
  <si>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</si>
  <si>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</si>
  <si>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</si>
  <si>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</si>
  <si>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</si>
  <si>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</si>
  <si>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</si>
  <si>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</si>
  <si>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</si>
  <si>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</si>
  <si>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</si>
  <si>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</si>
  <si>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</si>
  <si>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</si>
  <si>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</si>
  <si>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</si>
  <si>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</si>
  <si>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</si>
  <si>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</si>
  <si>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</si>
  <si>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</si>
  <si>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</si>
  <si>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</si>
  <si>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</si>
  <si>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</si>
  <si>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</si>
  <si>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</si>
  <si>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</si>
  <si>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</si>
  <si>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</si>
  <si>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</si>
  <si>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</si>
  <si>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</si>
  <si>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</si>
  <si>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</si>
  <si>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</si>
  <si>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</si>
  <si>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</si>
  <si>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</si>
  <si>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</si>
  <si>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</si>
  <si>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</si>
  <si>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</si>
  <si>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</si>
  <si>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</si>
  <si>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</si>
  <si>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</si>
  <si>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</si>
  <si>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</si>
  <si>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</si>
  <si>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</si>
  <si>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</si>
  <si>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</si>
  <si>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</si>
  <si>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</si>
  <si>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</si>
  <si>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</si>
  <si>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</si>
  <si>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</si>
  <si>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</si>
  <si>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</si>
  <si>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</si>
  <si>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</si>
  <si>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</si>
  <si>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</si>
  <si>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</si>
  <si>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</si>
  <si>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</si>
  <si>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</si>
  <si>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</si>
  <si>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</si>
  <si>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</si>
  <si>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</si>
  <si>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</si>
  <si>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</si>
  <si>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</si>
  <si>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</si>
  <si>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</si>
  <si>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</si>
  <si>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</si>
  <si>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</si>
  <si>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</si>
  <si>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</si>
  <si>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</si>
  <si>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</si>
  <si>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</si>
  <si>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</si>
  <si>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</si>
  <si>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</si>
  <si>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</si>
  <si>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</si>
  <si>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</si>
  <si>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</si>
  <si>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</si>
  <si>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</si>
  <si>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</si>
  <si>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</si>
  <si>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</si>
  <si>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</si>
  <si>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</si>
  <si>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</si>
  <si>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</si>
  <si>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</si>
  <si>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</si>
  <si>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</si>
  <si>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</si>
  <si>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</si>
  <si>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</si>
  <si>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</si>
  <si>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</si>
  <si>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</si>
  <si>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</si>
  <si>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</si>
  <si>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</si>
  <si>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</si>
  <si>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</si>
  <si>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</si>
  <si>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</si>
  <si>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</si>
  <si>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</si>
  <si>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</si>
  <si>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</si>
  <si>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</si>
  <si>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</si>
  <si>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</si>
  <si>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</si>
  <si>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</si>
  <si>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</si>
  <si>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</si>
  <si>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</si>
  <si>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</si>
  <si>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</si>
  <si>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</si>
  <si>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</si>
  <si>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</si>
  <si>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</si>
  <si>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</si>
  <si>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</si>
  <si>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</si>
  <si>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</si>
  <si>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</si>
  <si>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</si>
  <si>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</si>
  <si>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</si>
  <si>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</si>
  <si>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</si>
  <si>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</si>
  <si>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</si>
  <si>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</si>
  <si>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</si>
  <si>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</si>
  <si>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</si>
  <si>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</si>
  <si>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</si>
  <si>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</si>
  <si>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</si>
  <si>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</si>
  <si>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</si>
  <si>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</si>
  <si>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</si>
  <si>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</si>
  <si>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</si>
  <si>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</si>
  <si>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</si>
  <si>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</si>
  <si>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</si>
  <si>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</si>
  <si>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</si>
  <si>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</si>
  <si>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</si>
  <si>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</si>
  <si>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</si>
  <si>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</si>
  <si>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</si>
  <si>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</si>
  <si>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</si>
  <si>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</si>
  <si>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</si>
  <si>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</si>
  <si>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</si>
  <si>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</si>
  <si>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</si>
  <si>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</si>
  <si>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</si>
  <si>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</si>
  <si>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</si>
  <si>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</si>
  <si>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</si>
  <si>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</si>
  <si>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</si>
  <si>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</si>
  <si>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</si>
  <si>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</si>
  <si>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</si>
  <si>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</si>
  <si>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</si>
  <si>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</si>
  <si>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</si>
  <si>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</si>
  <si>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</si>
  <si>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</si>
  <si>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</si>
  <si>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</si>
  <si>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</si>
  <si>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</si>
  <si>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</si>
  <si>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</si>
  <si>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</si>
  <si>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</si>
  <si>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</si>
  <si>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</si>
  <si>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</si>
  <si>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</si>
  <si>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</si>
  <si>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</si>
  <si>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</si>
  <si>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</si>
  <si>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</si>
  <si>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</si>
  <si>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</si>
  <si>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</si>
  <si>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</si>
  <si>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</si>
  <si>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</si>
  <si>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</si>
  <si>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</si>
  <si>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</si>
  <si>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</si>
  <si>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</si>
  <si>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</si>
  <si>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</si>
  <si>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</si>
  <si>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</si>
  <si>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</si>
  <si>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</si>
  <si>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</si>
  <si>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</si>
  <si>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</si>
  <si>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</si>
  <si>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</si>
  <si>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</si>
  <si>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</si>
  <si>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</si>
  <si>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</si>
  <si>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</si>
  <si>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</si>
  <si>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</si>
  <si>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</si>
  <si>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</si>
  <si>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</si>
  <si>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</si>
  <si>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</si>
  <si>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</si>
  <si>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</si>
  <si>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</si>
  <si>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</si>
  <si>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</si>
  <si>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</si>
  <si>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</si>
  <si>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</si>
  <si>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</si>
  <si>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</si>
  <si>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</si>
  <si>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</si>
  <si>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</si>
  <si>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</si>
  <si>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</si>
  <si>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</si>
  <si>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</si>
  <si>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</si>
  <si>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</si>
  <si>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</si>
  <si>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</si>
  <si>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</si>
  <si>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</si>
  <si>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</si>
  <si>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</si>
  <si>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</si>
  <si>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</si>
  <si>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</si>
  <si>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</si>
  <si>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</si>
  <si>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</si>
  <si>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</si>
  <si>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</si>
  <si>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</si>
  <si>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</si>
  <si>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</si>
  <si>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</si>
  <si>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</si>
  <si>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</si>
  <si>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</si>
  <si>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</si>
  <si>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</si>
  <si>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</si>
  <si>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</si>
  <si>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</si>
  <si>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</si>
  <si>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</si>
  <si>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</si>
  <si>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</si>
  <si>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</si>
  <si>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</si>
  <si>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</si>
  <si>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</si>
  <si>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</si>
  <si>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</si>
  <si>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</si>
  <si>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</si>
  <si>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</si>
  <si>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</si>
  <si>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</si>
  <si>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</si>
  <si>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</si>
  <si>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</si>
  <si>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</si>
  <si>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</si>
  <si>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</si>
  <si>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</si>
  <si>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</si>
  <si>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</si>
  <si>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</si>
  <si>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</si>
  <si>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</si>
  <si>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</si>
  <si>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</si>
  <si>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</si>
  <si>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</si>
  <si>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</si>
  <si>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</si>
  <si>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</si>
  <si>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</si>
  <si>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</si>
  <si>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</si>
  <si>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</si>
  <si>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</si>
  <si>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</si>
  <si>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</si>
  <si>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</si>
  <si>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</si>
  <si>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</si>
  <si>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</si>
  <si>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</si>
  <si>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</si>
  <si>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</si>
  <si>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</si>
  <si>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</si>
  <si>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</si>
  <si>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</si>
  <si>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</si>
  <si>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</si>
  <si>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</si>
  <si>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</si>
  <si>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</si>
  <si>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</si>
  <si>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</si>
  <si>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</si>
  <si>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</si>
  <si>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</si>
  <si>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</si>
  <si>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</si>
  <si>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</si>
  <si>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</si>
  <si>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</si>
  <si>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</si>
  <si>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</si>
  <si>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</si>
  <si>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</si>
  <si>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</si>
  <si>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</si>
  <si>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</si>
  <si>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</si>
  <si>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</si>
  <si>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</si>
  <si>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</si>
  <si>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</si>
  <si>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</si>
  <si>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</si>
  <si>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</si>
  <si>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</si>
  <si>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</si>
  <si>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</si>
  <si>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</si>
  <si>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</si>
  <si>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</si>
  <si>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</si>
  <si>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</si>
  <si>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</si>
  <si>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</si>
  <si>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</si>
  <si>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</si>
  <si>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</si>
  <si>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</si>
  <si>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</si>
  <si>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</si>
  <si>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</si>
  <si>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</si>
  <si>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</si>
  <si>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</si>
  <si>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</si>
  <si>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</si>
  <si>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</si>
  <si>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</si>
  <si>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</si>
  <si>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</si>
  <si>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</si>
  <si>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</si>
  <si>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</si>
  <si>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</si>
  <si>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</si>
  <si>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</si>
  <si>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</si>
  <si>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</si>
  <si>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</si>
  <si>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</si>
  <si>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</si>
  <si>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</si>
  <si>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</si>
  <si>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</si>
  <si>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</si>
  <si>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</si>
  <si>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</si>
  <si>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</si>
  <si>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</si>
  <si>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</si>
  <si>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</si>
  <si>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</si>
  <si>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</si>
  <si>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</si>
  <si>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</si>
  <si>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</si>
  <si>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</si>
  <si>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</si>
  <si>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</si>
  <si>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</si>
  <si>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</si>
  <si>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</si>
  <si>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</si>
  <si>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</si>
  <si>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</si>
  <si>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</si>
  <si>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</si>
  <si>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</si>
  <si>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</si>
  <si>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</si>
  <si>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</si>
  <si>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</si>
  <si>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</si>
  <si>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</si>
  <si>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</si>
  <si>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</si>
  <si>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</si>
  <si>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</si>
  <si>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</si>
  <si>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</si>
  <si>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</si>
  <si>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</si>
  <si>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</si>
  <si>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</si>
  <si>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</si>
  <si>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</si>
  <si>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</si>
  <si>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</si>
  <si>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</si>
  <si>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</si>
  <si>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</si>
  <si>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</si>
  <si>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</si>
  <si>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</si>
  <si>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</si>
  <si>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</si>
  <si>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</si>
  <si>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</si>
  <si>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</si>
  <si>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</si>
  <si>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</si>
  <si>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</si>
  <si>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</si>
  <si>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</si>
  <si>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</si>
  <si>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</si>
  <si>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</si>
  <si>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</si>
  <si>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</si>
  <si>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</si>
  <si>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</si>
  <si>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</si>
  <si>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</si>
  <si>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</si>
  <si>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</si>
  <si>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</si>
  <si>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</si>
  <si>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</si>
  <si>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</si>
  <si>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</si>
  <si>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</si>
  <si>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</si>
  <si>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</si>
  <si>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</si>
  <si>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</si>
  <si>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</si>
  <si>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</si>
  <si>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</si>
  <si>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</si>
  <si>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</si>
  <si>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</si>
  <si>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</si>
  <si>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</si>
  <si>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</si>
  <si>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</si>
  <si>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</si>
  <si>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</si>
  <si>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</si>
  <si>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</si>
  <si>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</si>
  <si>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</si>
  <si>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</si>
  <si>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</si>
  <si>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</si>
  <si>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</si>
  <si>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</si>
  <si>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</si>
  <si>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</si>
  <si>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</si>
  <si>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</si>
  <si>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</si>
  <si>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</si>
  <si>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</si>
  <si>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</si>
  <si>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</si>
  <si>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</si>
  <si>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</si>
  <si>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</si>
  <si>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</si>
  <si>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</si>
  <si>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</si>
  <si>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</si>
  <si>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</si>
  <si>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</si>
  <si>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</si>
  <si>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</si>
  <si>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</si>
  <si>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</si>
  <si>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</si>
  <si>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</si>
  <si>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</si>
  <si>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</si>
  <si>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</si>
  <si>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</si>
  <si>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</si>
  <si>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</si>
  <si>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</si>
  <si>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</si>
  <si>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</si>
  <si>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</si>
  <si>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</si>
  <si>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</si>
  <si>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</si>
  <si>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</si>
  <si>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</si>
  <si>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</si>
  <si>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</si>
  <si>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</si>
  <si>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</si>
  <si>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</si>
  <si>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</si>
  <si>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</si>
  <si>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</si>
  <si>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</si>
  <si>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</si>
  <si>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</si>
  <si>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</si>
  <si>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</si>
  <si>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</si>
  <si>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</si>
  <si>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</si>
  <si>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</si>
  <si>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</si>
  <si>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</si>
  <si>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</si>
  <si>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</si>
  <si>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</si>
  <si>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</si>
  <si>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</si>
  <si>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</si>
  <si>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</si>
  <si>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</si>
  <si>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</si>
  <si>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</si>
  <si>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</si>
  <si>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</si>
  <si>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</si>
  <si>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</si>
  <si>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</si>
  <si>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</si>
  <si>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</si>
  <si>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</si>
  <si>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</si>
  <si>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</si>
  <si>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</si>
  <si>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</si>
  <si>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</si>
  <si>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</si>
  <si>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</si>
  <si>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</si>
  <si>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</si>
  <si>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</si>
  <si>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</si>
  <si>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</si>
  <si>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</si>
  <si>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</si>
  <si>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</si>
  <si>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</si>
  <si>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</si>
  <si>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</si>
  <si>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</si>
  <si>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</si>
  <si>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</si>
  <si>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</si>
  <si>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</si>
  <si>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</si>
  <si>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</si>
  <si>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</si>
  <si>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</si>
  <si>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</si>
  <si>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</si>
  <si>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</si>
  <si>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</si>
  <si>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</si>
  <si>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</si>
  <si>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</si>
  <si>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</si>
  <si>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</si>
  <si>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</si>
  <si>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</si>
  <si>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</si>
  <si>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</si>
  <si>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</si>
  <si>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</si>
  <si>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</si>
  <si>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</si>
  <si>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</si>
  <si>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</si>
  <si>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</si>
  <si>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</si>
  <si>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</si>
  <si>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</si>
  <si>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</si>
  <si>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</si>
  <si>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</si>
  <si>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</si>
  <si>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</si>
  <si>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</si>
  <si>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</si>
  <si>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</si>
  <si>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</si>
  <si>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</si>
  <si>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</si>
  <si>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</si>
  <si>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</si>
  <si>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</si>
  <si>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</si>
  <si>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</si>
  <si>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</si>
  <si>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</si>
  <si>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</si>
  <si>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</si>
  <si>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</si>
  <si>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</si>
  <si>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</si>
  <si>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</si>
  <si>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</si>
  <si>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</si>
  <si>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</si>
  <si>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</si>
  <si>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</si>
  <si>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</si>
  <si>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</si>
  <si>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</si>
  <si>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</si>
  <si>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</si>
  <si>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</si>
  <si>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</si>
  <si>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</si>
  <si>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</si>
  <si>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</si>
  <si>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</si>
  <si>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</si>
  <si>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</si>
  <si>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</si>
  <si>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</si>
  <si>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</si>
  <si>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</si>
  <si>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</si>
  <si>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</si>
  <si>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</si>
  <si>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</si>
  <si>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</si>
  <si>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</si>
  <si>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</si>
  <si>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</si>
  <si>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</si>
  <si>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</si>
  <si>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</si>
  <si>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</si>
  <si>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</si>
  <si>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</si>
  <si>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</si>
  <si>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</si>
  <si>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</si>
  <si>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</si>
  <si>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</si>
  <si>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</si>
  <si>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</si>
  <si>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</si>
  <si>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</si>
  <si>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</si>
  <si>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</si>
  <si>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</si>
  <si>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</si>
  <si>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</si>
  <si>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</si>
  <si>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</si>
  <si>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</si>
  <si>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</si>
  <si>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</si>
  <si>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</si>
  <si>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</si>
  <si>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</si>
  <si>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</si>
  <si>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</si>
  <si>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</si>
  <si>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</si>
  <si>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</si>
  <si>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</si>
  <si>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</si>
  <si>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</si>
  <si>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</si>
  <si>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</si>
  <si>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</si>
  <si>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</si>
  <si>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</si>
  <si>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</si>
  <si>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</si>
  <si>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</si>
  <si>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</si>
  <si>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</si>
  <si>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</si>
  <si>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</si>
  <si>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</si>
  <si>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</si>
  <si>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</si>
  <si>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</si>
  <si>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</si>
  <si>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</si>
  <si>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</si>
  <si>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</si>
  <si>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</si>
  <si>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</si>
  <si>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</si>
  <si>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</si>
  <si>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</si>
  <si>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</si>
  <si>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</si>
  <si>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</si>
  <si>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</si>
  <si>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</si>
  <si>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</si>
  <si>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</si>
  <si>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</si>
  <si>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</si>
  <si>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</si>
  <si>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</si>
  <si>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</si>
  <si>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</si>
  <si>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</si>
  <si>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</si>
  <si>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</si>
  <si>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</si>
  <si>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</si>
  <si>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</si>
  <si>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</si>
  <si>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</si>
  <si>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</si>
  <si>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</si>
  <si>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</si>
  <si>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</si>
  <si>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</si>
  <si>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</si>
  <si>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</si>
  <si>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</si>
  <si>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</si>
  <si>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</si>
  <si>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</si>
  <si>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</si>
  <si>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</si>
  <si>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</si>
  <si>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</si>
  <si>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</si>
  <si>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</si>
  <si>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</si>
  <si>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</si>
  <si>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</si>
  <si>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</si>
  <si>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</si>
  <si>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</si>
  <si>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</si>
  <si>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</si>
  <si>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</si>
  <si>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</si>
  <si>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</si>
  <si>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</si>
  <si>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</si>
  <si>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</si>
  <si>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</si>
  <si>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</si>
  <si>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</si>
  <si>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</si>
  <si>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</si>
  <si>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</si>
  <si>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</si>
  <si>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</si>
  <si>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</si>
  <si>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</si>
  <si>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</si>
  <si>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</si>
  <si>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</si>
  <si>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</si>
  <si>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</si>
  <si>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</si>
  <si>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</si>
  <si>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</si>
  <si>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</si>
  <si>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</si>
  <si>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</si>
  <si>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</si>
  <si>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</si>
  <si>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</si>
  <si>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</si>
  <si>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</si>
  <si>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</si>
  <si>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</si>
  <si>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</si>
  <si>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</si>
  <si>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</si>
  <si>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</si>
  <si>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</si>
  <si>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</si>
  <si>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</si>
  <si>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</si>
  <si>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</si>
  <si>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</si>
  <si>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</si>
  <si>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</si>
  <si>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</si>
  <si>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</si>
  <si>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</si>
  <si>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</si>
  <si>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</si>
  <si>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</si>
  <si>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</si>
  <si>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</si>
  <si>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</si>
  <si>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</si>
  <si>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</si>
  <si>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</si>
  <si>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</si>
  <si>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</si>
  <si>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</si>
  <si>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</si>
  <si>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</si>
  <si>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</si>
  <si>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</si>
  <si>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</si>
  <si>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</si>
  <si>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</si>
  <si>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</si>
  <si>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</si>
  <si>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</si>
  <si>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</si>
  <si>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</si>
  <si>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</si>
  <si>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</si>
  <si>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</si>
  <si>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</si>
  <si>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</si>
  <si>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</si>
  <si>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</si>
  <si>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</si>
  <si>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</si>
  <si>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</si>
  <si>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</si>
  <si>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</si>
  <si>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</si>
  <si>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</si>
  <si>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</si>
  <si>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</si>
  <si>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</si>
  <si>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</si>
  <si>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</si>
  <si>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</si>
  <si>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</si>
  <si>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</si>
  <si>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</si>
  <si>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</si>
  <si>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</si>
  <si>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</si>
  <si>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</si>
  <si>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</si>
  <si>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</si>
  <si>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</si>
  <si>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</si>
  <si>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</si>
  <si>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</si>
  <si>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</si>
  <si>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</si>
  <si>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</si>
  <si>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</si>
  <si>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</si>
  <si>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</si>
  <si>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</si>
  <si>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</si>
  <si>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</si>
  <si>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</si>
  <si>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</si>
  <si>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</si>
  <si>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</si>
  <si>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</si>
  <si>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</si>
  <si>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</si>
  <si>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</si>
  <si>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</si>
  <si>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</si>
  <si>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</si>
  <si>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</si>
  <si>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</si>
  <si>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</si>
  <si>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</si>
  <si>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</si>
  <si>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</si>
  <si>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</si>
  <si>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</si>
  <si>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</si>
  <si>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</si>
  <si>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</si>
  <si>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</si>
  <si>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</si>
  <si>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</si>
  <si>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</si>
  <si>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</si>
  <si>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</si>
  <si>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</si>
  <si>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</si>
  <si>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</si>
  <si>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</si>
  <si>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</si>
  <si>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</si>
  <si>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</si>
  <si>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</si>
  <si>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</si>
  <si>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</si>
  <si>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</si>
  <si>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</si>
  <si>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</si>
  <si>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</si>
  <si>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</si>
  <si>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</si>
  <si>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</si>
  <si>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</si>
  <si>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</si>
  <si>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</si>
  <si>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</si>
  <si>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</si>
  <si>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</si>
  <si>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</si>
  <si>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</si>
  <si>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</si>
  <si>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</si>
  <si>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</si>
  <si>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</si>
  <si>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</si>
  <si>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</si>
  <si>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</si>
  <si>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</si>
  <si>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</si>
  <si>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</si>
  <si>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</si>
  <si>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</si>
  <si>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</si>
  <si>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</si>
  <si>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</si>
  <si>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</si>
  <si>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</si>
  <si>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</si>
  <si>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</si>
  <si>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</si>
  <si>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</si>
  <si>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</si>
  <si>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</si>
  <si>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</si>
  <si>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</si>
  <si>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</si>
  <si>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</si>
  <si>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</si>
  <si>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</si>
  <si>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</si>
  <si>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</si>
  <si>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</si>
  <si>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</si>
  <si>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</si>
  <si>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</si>
  <si>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</si>
  <si>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</si>
  <si>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</si>
  <si>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</si>
  <si>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</si>
  <si>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</si>
  <si>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</si>
  <si>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</si>
  <si>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</si>
  <si>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</si>
  <si>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</si>
  <si>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</si>
  <si>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</si>
  <si>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</si>
  <si>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</si>
  <si>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</si>
  <si>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</si>
  <si>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</si>
  <si>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</si>
  <si>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</si>
  <si>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</si>
  <si>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</si>
  <si>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</si>
  <si>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</si>
  <si>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</si>
  <si>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</si>
  <si>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</si>
  <si>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</si>
  <si>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</si>
  <si>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</si>
  <si>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</si>
  <si>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</si>
  <si>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</si>
  <si>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</si>
  <si>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</si>
  <si>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</si>
  <si>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</si>
  <si>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</si>
  <si>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</si>
  <si>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</si>
  <si>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</si>
  <si>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</si>
  <si>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</si>
  <si>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</si>
  <si>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</si>
  <si>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</si>
  <si>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</si>
  <si>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</si>
  <si>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</si>
  <si>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</si>
  <si>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</si>
  <si>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</si>
  <si>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</si>
  <si>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</si>
  <si>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</si>
  <si>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</si>
  <si>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</si>
  <si>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</si>
  <si>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</si>
  <si>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</si>
  <si>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</si>
  <si>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</si>
  <si>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</si>
  <si>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</si>
  <si>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</si>
  <si>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</si>
  <si>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</si>
  <si>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</si>
  <si>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</si>
  <si>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</si>
  <si>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</si>
  <si>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</si>
  <si>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</si>
  <si>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</si>
  <si>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</si>
  <si>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</si>
  <si>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</si>
  <si>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</si>
  <si>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</si>
  <si>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</si>
  <si>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</si>
  <si>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</si>
  <si>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</si>
  <si>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</si>
  <si>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</si>
  <si>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</si>
  <si>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</si>
  <si>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</si>
  <si>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</si>
  <si>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</si>
  <si>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</si>
  <si>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</si>
  <si>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</si>
  <si>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</si>
  <si>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</si>
  <si>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</si>
  <si>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</si>
  <si>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</si>
  <si>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</si>
  <si>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</si>
  <si>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</si>
  <si>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</si>
  <si>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</si>
  <si>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</si>
  <si>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</si>
  <si>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</si>
  <si>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</si>
  <si>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</si>
  <si>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</si>
  <si>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</si>
  <si>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</si>
  <si>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</si>
  <si>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</si>
  <si>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</si>
  <si>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</si>
  <si>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</si>
  <si>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</si>
  <si>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</si>
  <si>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</si>
  <si>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</si>
  <si>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</si>
  <si>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</si>
  <si>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</si>
  <si>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</si>
  <si>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</si>
  <si>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</si>
  <si>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</si>
  <si>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</si>
  <si>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</si>
  <si>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</si>
  <si>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</si>
  <si>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</si>
  <si>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</si>
  <si>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</si>
  <si>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</si>
  <si>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</si>
  <si>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</si>
  <si>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</si>
  <si>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</si>
  <si>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</si>
  <si>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</si>
  <si>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</si>
  <si>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</si>
  <si>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</si>
  <si>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</si>
  <si>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</si>
  <si>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</si>
  <si>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</si>
  <si>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</si>
  <si>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</si>
  <si>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</si>
  <si>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</si>
  <si>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</si>
  <si>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</si>
  <si>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</si>
  <si>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</si>
  <si>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</si>
  <si>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</si>
  <si>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</si>
  <si>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</si>
  <si>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</si>
  <si>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</si>
  <si>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</si>
  <si>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</si>
  <si>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</si>
  <si>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</si>
  <si>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</si>
  <si>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</si>
  <si>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</si>
  <si>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</si>
  <si>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</si>
  <si>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</si>
  <si>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</si>
  <si>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</si>
  <si>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</si>
  <si>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</si>
  <si>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</si>
  <si>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</si>
  <si>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</si>
  <si>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</si>
  <si>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</si>
  <si>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</si>
  <si>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</si>
  <si>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</si>
  <si>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</si>
  <si>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</si>
  <si>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</si>
  <si>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</si>
  <si>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</si>
  <si>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</si>
  <si>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</si>
  <si>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</si>
  <si>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</si>
  <si>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</si>
  <si>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</si>
  <si>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</si>
  <si>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</si>
  <si>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</si>
  <si>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</si>
  <si>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</si>
  <si>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</si>
  <si>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</si>
  <si>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</si>
  <si>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</si>
  <si>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</si>
  <si>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</si>
  <si>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</si>
  <si>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</si>
  <si>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</si>
  <si>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</si>
  <si>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</si>
  <si>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</si>
  <si>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</si>
  <si>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</si>
  <si>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</si>
  <si>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</si>
  <si>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</si>
  <si>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</si>
  <si>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</si>
  <si>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</si>
  <si>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</si>
  <si>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</si>
  <si>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</si>
  <si>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</si>
  <si>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</si>
  <si>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</si>
  <si>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</si>
  <si>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</si>
  <si>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</si>
  <si>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</si>
  <si>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</si>
  <si>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</si>
  <si>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</si>
  <si>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</si>
  <si>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</si>
  <si>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</si>
  <si>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</si>
  <si>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</si>
  <si>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</si>
  <si>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</si>
  <si>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</si>
  <si>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</si>
  <si>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</si>
  <si>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</si>
  <si>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</si>
  <si>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</si>
  <si>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</si>
  <si>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</si>
  <si>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</si>
  <si>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</si>
  <si>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</si>
  <si>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</si>
  <si>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</si>
  <si>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</si>
  <si>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</si>
  <si>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</si>
  <si>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</si>
  <si>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</si>
  <si>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</si>
  <si>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</si>
  <si>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</si>
  <si>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</si>
  <si>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</si>
  <si>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</si>
  <si>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</si>
  <si>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</si>
  <si>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</si>
  <si>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</si>
  <si>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</si>
  <si>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</si>
  <si>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</si>
  <si>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</si>
  <si>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</si>
  <si>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</si>
  <si>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</si>
  <si>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</si>
  <si>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</si>
  <si>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</si>
  <si>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</si>
  <si>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</si>
  <si>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</si>
  <si>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</si>
  <si>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</si>
  <si>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</si>
  <si>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</si>
  <si>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</si>
  <si>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</si>
  <si>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</si>
  <si>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</si>
  <si>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</si>
  <si>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</si>
  <si>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</si>
  <si>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</si>
  <si>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</si>
  <si>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</si>
  <si>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</si>
  <si>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</si>
  <si>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</si>
  <si>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</si>
  <si>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</si>
  <si>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</si>
  <si>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</si>
  <si>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</si>
  <si>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</si>
  <si>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</si>
  <si>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</si>
  <si>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</si>
  <si>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</si>
  <si>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</si>
  <si>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</si>
  <si>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</si>
  <si>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</si>
  <si>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</si>
  <si>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</si>
  <si>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</si>
  <si>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</si>
  <si>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</si>
  <si>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</si>
  <si>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</si>
  <si>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</si>
  <si>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</si>
  <si>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</si>
  <si>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</si>
  <si>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</si>
  <si>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</si>
  <si>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</si>
  <si>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</si>
  <si>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</si>
  <si>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</si>
  <si>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</si>
  <si>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</si>
  <si>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</si>
  <si>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</si>
  <si>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</si>
  <si>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</si>
  <si>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</si>
  <si>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</si>
  <si>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</si>
  <si>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</si>
  <si>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</si>
  <si>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</si>
  <si>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</si>
  <si>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</si>
  <si>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</si>
  <si>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</si>
  <si>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</si>
  <si>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</si>
  <si>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</si>
  <si>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</si>
  <si>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</si>
  <si>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</si>
  <si>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</si>
  <si>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</si>
  <si>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</si>
  <si>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</si>
  <si>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</si>
  <si>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</si>
  <si>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</si>
  <si>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</si>
  <si>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</si>
  <si>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</si>
  <si>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</si>
  <si>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</si>
  <si>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</si>
  <si>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</si>
  <si>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</si>
  <si>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</si>
  <si>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</si>
  <si>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</si>
  <si>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</si>
  <si>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</si>
  <si>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</si>
  <si>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</si>
  <si>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</si>
  <si>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</si>
  <si>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</si>
  <si>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</si>
  <si>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</si>
  <si>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</si>
  <si>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</si>
  <si>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</si>
  <si>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</si>
  <si>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</si>
  <si>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</si>
  <si>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</si>
  <si>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</si>
  <si>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</si>
  <si>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</si>
  <si>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</si>
  <si>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</si>
  <si>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</si>
  <si>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</si>
  <si>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</si>
  <si>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</si>
  <si>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</si>
  <si>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</si>
  <si>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</si>
  <si>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</si>
  <si>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</si>
  <si>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</si>
  <si>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</si>
  <si>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</si>
  <si>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</si>
  <si>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</si>
  <si>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</si>
  <si>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</si>
  <si>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</si>
  <si>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</si>
  <si>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</si>
  <si>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</si>
  <si>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</si>
  <si>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</si>
  <si>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</si>
  <si>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</si>
  <si>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</si>
  <si>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</si>
  <si>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</si>
  <si>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</si>
  <si>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</si>
  <si>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</si>
  <si>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</si>
  <si>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</si>
  <si>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</si>
  <si>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</si>
  <si>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</si>
  <si>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</si>
  <si>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</si>
  <si>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</si>
  <si>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</si>
  <si>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</si>
  <si>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</si>
  <si>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</si>
  <si>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</si>
  <si>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</si>
  <si>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</si>
  <si>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</si>
  <si>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</si>
  <si>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</si>
  <si>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</si>
  <si>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</si>
  <si>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</si>
  <si>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</si>
  <si>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</si>
  <si>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</si>
  <si>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</si>
  <si>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</si>
  <si>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</si>
  <si>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</si>
  <si>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</si>
  <si>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</si>
  <si>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</si>
  <si>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</si>
  <si>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</si>
  <si>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</si>
  <si>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</si>
  <si>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</si>
  <si>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</si>
  <si>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</si>
  <si>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</si>
  <si>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</si>
  <si>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</si>
  <si>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</si>
  <si>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</si>
  <si>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</si>
  <si>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</si>
  <si>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</si>
  <si>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</si>
  <si>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</si>
  <si>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</si>
  <si>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</si>
  <si>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</si>
  <si>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</si>
  <si>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</si>
  <si>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</si>
  <si>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</si>
  <si>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</si>
  <si>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</si>
  <si>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</si>
  <si>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</si>
  <si>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</si>
  <si>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</si>
  <si>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</si>
  <si>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</si>
  <si>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</si>
  <si>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</si>
  <si>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</si>
  <si>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</si>
  <si>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</si>
  <si>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</si>
  <si>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</si>
  <si>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</si>
  <si>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</si>
  <si>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</si>
  <si>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</si>
  <si>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</si>
  <si>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</si>
  <si>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</si>
  <si>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</si>
  <si>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</si>
  <si>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</si>
  <si>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</si>
  <si>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</si>
  <si>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</si>
  <si>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</si>
  <si>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</si>
  <si>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</si>
  <si>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</si>
  <si>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</si>
  <si>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</si>
  <si>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</si>
  <si>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</si>
  <si>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</si>
  <si>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</si>
  <si>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</si>
  <si>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</si>
  <si>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</si>
  <si>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</si>
  <si>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</si>
  <si>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</si>
  <si>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</si>
  <si>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</si>
  <si>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</si>
  <si>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</si>
  <si>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</si>
  <si>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</si>
  <si>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</si>
  <si>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</si>
  <si>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</si>
  <si>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</si>
  <si>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</si>
  <si>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</si>
  <si>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</si>
  <si>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</si>
  <si>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</si>
  <si>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</si>
  <si>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</si>
  <si>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</si>
  <si>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</si>
  <si>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</si>
  <si>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</si>
  <si>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</si>
  <si>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</si>
  <si>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</si>
  <si>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</si>
  <si>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</si>
  <si>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</si>
  <si>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</si>
  <si>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</si>
  <si>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</si>
  <si>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</si>
  <si>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</si>
  <si>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</si>
  <si>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</si>
  <si>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</si>
  <si>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</si>
  <si>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</si>
  <si>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</si>
  <si>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</si>
  <si>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</si>
  <si>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</si>
  <si>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</si>
  <si>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</si>
  <si>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</si>
  <si>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</si>
  <si>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</si>
  <si>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</si>
  <si>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</si>
  <si>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</si>
  <si>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</si>
  <si>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</si>
  <si>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</si>
  <si>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</si>
  <si>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</si>
  <si>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</si>
  <si>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</si>
  <si>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</si>
  <si>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</si>
  <si>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</si>
  <si>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</si>
  <si>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</si>
  <si>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</si>
  <si>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</si>
  <si>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</si>
  <si>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</si>
  <si>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</si>
  <si>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</si>
  <si>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</si>
  <si>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</si>
  <si>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</si>
  <si>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</si>
  <si>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</si>
  <si>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</si>
  <si>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</si>
  <si>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</si>
  <si>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</si>
  <si>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</si>
  <si>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</si>
  <si>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</si>
  <si>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</si>
  <si>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</si>
  <si>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</si>
  <si>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</si>
  <si>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</si>
  <si>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</si>
  <si>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</si>
  <si>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</si>
  <si>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</si>
  <si>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</si>
  <si>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</si>
  <si>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</si>
  <si>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</si>
  <si>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</si>
  <si>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</si>
  <si>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</si>
  <si>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</si>
  <si>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</si>
  <si>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</si>
  <si>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</si>
  <si>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</si>
  <si>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</si>
  <si>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</si>
  <si>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</si>
  <si>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</si>
  <si>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</si>
  <si>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</si>
  <si>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</si>
  <si>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</si>
  <si>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</si>
  <si>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</si>
  <si>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</si>
  <si>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</si>
  <si>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</si>
  <si>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</si>
  <si>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</si>
  <si>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</si>
  <si>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</si>
  <si>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</si>
  <si>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</si>
  <si>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</si>
  <si>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</si>
  <si>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</si>
  <si>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</si>
  <si>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</si>
  <si>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</si>
  <si>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</si>
  <si>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</si>
  <si>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</si>
  <si>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</si>
  <si>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</si>
  <si>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</si>
  <si>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</si>
  <si>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</si>
  <si>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</si>
  <si>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</si>
  <si>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</si>
  <si>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</si>
  <si>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</si>
  <si>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</si>
  <si>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</si>
  <si>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</si>
  <si>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</si>
  <si>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</si>
  <si>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</si>
  <si>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</si>
  <si>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</si>
  <si>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</si>
  <si>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</si>
  <si>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</si>
  <si>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</si>
  <si>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</si>
  <si>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</si>
  <si>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</si>
  <si>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</si>
  <si>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</si>
  <si>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</si>
  <si>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</si>
  <si>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</si>
  <si>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</si>
  <si>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</si>
  <si>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</si>
  <si>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</si>
  <si>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</si>
  <si>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</si>
  <si>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</si>
  <si>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</si>
  <si>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</si>
  <si>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</si>
  <si>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</si>
  <si>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</si>
  <si>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</si>
  <si>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</si>
  <si>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</si>
  <si>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</si>
  <si>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</si>
  <si>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</si>
  <si>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</si>
  <si>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</si>
  <si>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</si>
  <si>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</si>
  <si>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</si>
  <si>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</si>
  <si>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</si>
  <si>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</si>
  <si>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</si>
  <si>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</si>
  <si>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</si>
  <si>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</si>
  <si>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</si>
  <si>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</si>
  <si>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</si>
  <si>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</si>
  <si>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</si>
  <si>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</si>
  <si>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</si>
  <si>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</si>
  <si>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</si>
  <si>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</si>
  <si>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</si>
  <si>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</si>
  <si>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</si>
  <si>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</si>
  <si>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</si>
  <si>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</si>
  <si>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</si>
  <si>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</si>
  <si>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</si>
  <si>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</si>
  <si>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</si>
  <si>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</si>
  <si>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</si>
  <si>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</si>
  <si>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</si>
  <si>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</si>
  <si>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</si>
  <si>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</si>
  <si>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</si>
  <si>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</si>
  <si>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</si>
  <si>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</si>
  <si>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</si>
  <si>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</si>
  <si>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</si>
  <si>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</si>
  <si>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</si>
  <si>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</si>
  <si>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</si>
  <si>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</si>
  <si>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</si>
  <si>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</si>
  <si>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</si>
  <si>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</si>
  <si>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</si>
  <si>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</si>
  <si>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</si>
  <si>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</si>
  <si>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</si>
  <si>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</si>
  <si>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</si>
  <si>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</si>
  <si>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</si>
  <si>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</si>
  <si>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</si>
  <si>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</si>
  <si>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</si>
  <si>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</si>
  <si>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</si>
  <si>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</si>
  <si>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</si>
  <si>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</si>
  <si>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</si>
  <si>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</si>
  <si>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</si>
  <si>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</si>
  <si>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</si>
  <si>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</si>
  <si>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</si>
  <si>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</si>
  <si>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</si>
  <si>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</si>
  <si>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</si>
  <si>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</si>
  <si>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</si>
  <si>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</si>
  <si>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</si>
  <si>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</si>
  <si>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</si>
  <si>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</si>
  <si>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</si>
  <si>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</si>
  <si>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</si>
  <si>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</si>
  <si>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</si>
  <si>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</si>
  <si>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</si>
  <si>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</si>
  <si>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</si>
  <si>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</si>
  <si>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</si>
  <si>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</si>
  <si>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</si>
  <si>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</si>
  <si>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</si>
  <si>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</si>
  <si>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</si>
  <si>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</si>
  <si>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</si>
  <si>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</si>
  <si>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</si>
  <si>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</si>
  <si>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</si>
  <si>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</si>
  <si>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</si>
  <si>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</si>
  <si>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</si>
  <si>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</si>
  <si>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</si>
  <si>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</si>
  <si>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</si>
  <si>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</si>
  <si>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</si>
  <si>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</si>
  <si>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</si>
  <si>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</si>
  <si>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</si>
  <si>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</si>
  <si>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</si>
  <si>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</si>
  <si>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</si>
  <si>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</si>
  <si>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</si>
  <si>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</si>
  <si>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</si>
  <si>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</si>
  <si>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</si>
  <si>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</si>
  <si>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</si>
  <si>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</si>
  <si>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</si>
  <si>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</si>
  <si>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</si>
  <si>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</si>
  <si>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</si>
  <si>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</si>
  <si>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</si>
  <si>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</si>
  <si>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</si>
  <si>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</si>
  <si>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</si>
  <si>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</si>
  <si>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</si>
  <si>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</si>
  <si>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</si>
  <si>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</si>
  <si>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</si>
  <si>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</si>
  <si>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</si>
  <si>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</si>
  <si>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</si>
  <si>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</si>
  <si>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</si>
  <si>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</si>
  <si>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</si>
  <si>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</si>
  <si>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</si>
  <si>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</si>
  <si>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</si>
  <si>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</si>
  <si>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</si>
  <si>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</si>
  <si>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</si>
  <si>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</si>
  <si>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</si>
  <si>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</si>
  <si>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</si>
  <si>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</si>
  <si>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</si>
  <si>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</si>
  <si>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</si>
  <si>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</si>
  <si>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</si>
  <si>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</si>
  <si>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</si>
  <si>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</si>
  <si>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</si>
  <si>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</si>
  <si>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</si>
  <si>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</si>
  <si>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</si>
  <si>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</si>
  <si>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</si>
  <si>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</si>
  <si>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</si>
  <si>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</si>
  <si>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</si>
  <si>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</si>
  <si>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</si>
  <si>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</si>
  <si>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</si>
  <si>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</si>
  <si>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</si>
  <si>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</si>
  <si>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</si>
  <si>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</si>
  <si>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</si>
  <si>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</si>
  <si>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</si>
  <si>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</si>
  <si>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</si>
  <si>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</si>
  <si>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</si>
  <si>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</si>
  <si>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</si>
  <si>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</si>
  <si>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</si>
  <si>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</si>
  <si>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</si>
  <si>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</si>
  <si>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</si>
  <si>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</si>
  <si>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</si>
  <si>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</si>
  <si>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</si>
  <si>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</si>
  <si>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</si>
  <si>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</si>
  <si>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</si>
  <si>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</si>
  <si>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</si>
  <si>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</si>
  <si>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</si>
  <si>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</si>
  <si>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</si>
  <si>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</si>
  <si>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</si>
  <si>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</si>
  <si>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</si>
  <si>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</si>
  <si>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</si>
  <si>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</si>
  <si>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</si>
  <si>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</si>
  <si>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</si>
  <si>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</si>
  <si>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</si>
  <si>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</si>
  <si>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</si>
  <si>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</si>
  <si>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</si>
  <si>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</si>
  <si>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</si>
  <si>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</si>
  <si>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</si>
  <si>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</si>
  <si>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</si>
  <si>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</si>
  <si>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</si>
  <si>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</si>
  <si>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</si>
  <si>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</si>
  <si>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</si>
  <si>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</si>
  <si>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</si>
  <si>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</si>
  <si>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</si>
  <si>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</si>
  <si>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</si>
  <si>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</si>
  <si>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</si>
  <si>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</si>
  <si>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</si>
  <si>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</si>
  <si>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</si>
  <si>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</si>
  <si>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</si>
  <si>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</si>
  <si>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</si>
  <si>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</si>
  <si>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</si>
  <si>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</si>
  <si>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</si>
  <si>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</si>
  <si>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</si>
  <si>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</si>
  <si>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</si>
  <si>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</si>
  <si>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</si>
  <si>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</si>
  <si>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</si>
  <si>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</si>
  <si>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</si>
  <si>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</si>
  <si>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</si>
  <si>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</si>
  <si>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</si>
  <si>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</si>
  <si>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</si>
  <si>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</si>
  <si>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</si>
  <si>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</si>
  <si>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</si>
  <si>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</si>
  <si>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</si>
  <si>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</si>
  <si>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</si>
  <si>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</si>
  <si>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</si>
  <si>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</si>
  <si>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</si>
  <si>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</si>
  <si>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</si>
  <si>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</si>
  <si>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</si>
  <si>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</si>
  <si>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</si>
  <si>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</si>
  <si>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</si>
  <si>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</si>
  <si>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</si>
  <si>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</si>
  <si>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</si>
  <si>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</si>
  <si>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</si>
  <si>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</si>
  <si>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</si>
  <si>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</si>
  <si>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</si>
  <si>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</si>
  <si>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</si>
  <si>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</si>
  <si>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</si>
  <si>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</si>
  <si>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</si>
  <si>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</si>
  <si>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</si>
  <si>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</si>
  <si>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</si>
  <si>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</si>
  <si>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</si>
  <si>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</si>
  <si>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</si>
  <si>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</si>
  <si>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</si>
  <si>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</si>
  <si>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</si>
  <si>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</si>
  <si>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</si>
  <si>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</si>
  <si>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</si>
  <si>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</si>
  <si>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</si>
  <si>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</si>
  <si>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</si>
  <si>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</si>
  <si>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</si>
  <si>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</si>
  <si>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</si>
  <si>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</si>
  <si>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</si>
  <si>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</si>
  <si>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</si>
  <si>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</si>
  <si>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</si>
  <si>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</si>
  <si>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</si>
  <si>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</si>
  <si>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</si>
  <si>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</si>
  <si>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</si>
  <si>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</si>
  <si>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</si>
  <si>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</si>
  <si>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</si>
  <si>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</si>
  <si>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</si>
  <si>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</si>
  <si>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</si>
  <si>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</si>
  <si>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</si>
  <si>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</si>
  <si>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</si>
  <si>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</si>
  <si>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</si>
  <si>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</si>
  <si>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</si>
  <si>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</si>
  <si>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</si>
  <si>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</si>
  <si>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</si>
  <si>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</si>
  <si>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</si>
  <si>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</si>
  <si>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</si>
  <si>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</si>
  <si>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</si>
  <si>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</si>
  <si>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</si>
  <si>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</si>
  <si>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</si>
  <si>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</si>
  <si>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</si>
  <si>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</si>
  <si>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</si>
  <si>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</si>
  <si>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</si>
  <si>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</si>
  <si>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</si>
  <si>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</si>
  <si>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</si>
  <si>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</si>
  <si>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</si>
  <si>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</si>
  <si>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</si>
  <si>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</si>
  <si>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</si>
  <si>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</si>
  <si>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</si>
  <si>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</si>
  <si>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</si>
  <si>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</si>
  <si>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</si>
  <si>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</si>
  <si>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</si>
  <si>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</si>
  <si>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</si>
  <si>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</si>
  <si>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</si>
  <si>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</si>
  <si>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</si>
  <si>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</si>
  <si>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</si>
  <si>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</si>
  <si>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</si>
  <si>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</si>
  <si>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</si>
  <si>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</si>
  <si>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</si>
  <si>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</si>
  <si>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</si>
  <si>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</si>
  <si>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</si>
  <si>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</si>
  <si>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</si>
  <si>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</si>
  <si>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</si>
  <si>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</si>
  <si>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</si>
  <si>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</si>
  <si>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</si>
  <si>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</si>
  <si>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</si>
  <si>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</si>
  <si>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</si>
  <si>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</si>
  <si>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</si>
  <si>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</si>
  <si>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</si>
  <si>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</si>
  <si>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</si>
  <si>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</si>
  <si>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</si>
  <si>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</si>
  <si>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</si>
  <si>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</si>
  <si>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</si>
  <si>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</si>
  <si>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</si>
  <si>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</si>
  <si>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</si>
  <si>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</si>
  <si>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</si>
  <si>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</si>
  <si>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</si>
  <si>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</si>
  <si>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</si>
  <si>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</si>
  <si>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</si>
  <si>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</si>
  <si>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</si>
  <si>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</si>
  <si>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</si>
  <si>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</si>
  <si>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</si>
  <si>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</si>
  <si>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</si>
  <si>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</si>
  <si>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</si>
  <si>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</si>
  <si>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</si>
  <si>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</si>
  <si>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</si>
  <si>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</si>
  <si>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</si>
  <si>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</si>
  <si>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</si>
  <si>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</si>
  <si>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</si>
  <si>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</si>
  <si>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</si>
  <si>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</si>
  <si>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</si>
  <si>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</si>
  <si>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</si>
  <si>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</si>
  <si>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</si>
  <si>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</si>
  <si>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</si>
  <si>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</si>
  <si>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</si>
  <si>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</si>
  <si>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</si>
  <si>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</si>
  <si>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</si>
  <si>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</si>
  <si>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</si>
  <si>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</si>
  <si>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</si>
  <si>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</si>
  <si>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</si>
  <si>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</si>
  <si>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</si>
  <si>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</si>
  <si>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</si>
  <si>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</si>
  <si>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</si>
  <si>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</si>
  <si>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</si>
  <si>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</si>
  <si>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</si>
  <si>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</si>
  <si>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</si>
  <si>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</si>
  <si>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</si>
  <si>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</si>
  <si>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</si>
  <si>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</si>
  <si>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</si>
  <si>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</si>
  <si>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</si>
  <si>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</si>
  <si>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</si>
  <si>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</si>
  <si>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</si>
  <si>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</si>
  <si>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</si>
  <si>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</si>
  <si>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</si>
  <si>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</si>
  <si>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</si>
  <si>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</si>
  <si>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</si>
  <si>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</si>
  <si>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</si>
  <si>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</si>
  <si>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</si>
  <si>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</si>
  <si>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</si>
  <si>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</si>
  <si>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</si>
  <si>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</si>
  <si>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</si>
  <si>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</si>
  <si>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</si>
  <si>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</si>
  <si>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</si>
  <si>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</si>
  <si>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</si>
  <si>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</si>
  <si>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</si>
  <si>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</si>
  <si>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</si>
  <si>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</si>
  <si>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</si>
  <si>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</si>
  <si>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</si>
  <si>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</si>
  <si>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</si>
  <si>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</si>
  <si>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</si>
  <si>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</si>
  <si>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</si>
  <si>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</si>
  <si>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</si>
  <si>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</si>
  <si>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</si>
  <si>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</si>
  <si>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</si>
  <si>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</si>
  <si>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</si>
  <si>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</si>
  <si>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</si>
  <si>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</si>
  <si>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</si>
  <si>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</si>
  <si>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</si>
  <si>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</si>
  <si>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</si>
  <si>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</si>
  <si>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</si>
  <si>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</si>
  <si>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</si>
  <si>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</si>
  <si>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</si>
  <si>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</si>
  <si>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</si>
  <si>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</si>
  <si>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</si>
  <si>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</si>
  <si>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</si>
  <si>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</si>
  <si>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</si>
  <si>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</si>
  <si>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</si>
  <si>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</si>
  <si>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</si>
  <si>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</si>
  <si>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</si>
  <si>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</si>
  <si>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</si>
  <si>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</si>
  <si>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</si>
  <si>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</si>
  <si>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</si>
  <si>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</si>
  <si>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</si>
  <si>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</si>
  <si>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</si>
  <si>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</si>
  <si>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</si>
  <si>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</si>
  <si>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</si>
  <si>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</si>
  <si>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</si>
  <si>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</si>
  <si>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</si>
  <si>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</si>
  <si>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</si>
  <si>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</si>
  <si>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</si>
  <si>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</si>
  <si>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</si>
  <si>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</si>
  <si>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</si>
  <si>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</si>
  <si>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</si>
  <si>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</si>
  <si>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</si>
  <si>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</si>
  <si>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</si>
  <si>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</si>
  <si>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</si>
  <si>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</si>
  <si>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</si>
  <si>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</si>
  <si>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</si>
  <si>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</si>
  <si>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</si>
  <si>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</si>
  <si>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</si>
  <si>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</si>
  <si>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</si>
  <si>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</si>
  <si>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</si>
  <si>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</si>
  <si>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</si>
  <si>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</si>
  <si>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</si>
  <si>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</si>
  <si>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</si>
  <si>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</si>
  <si>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</si>
  <si>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</si>
  <si>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</si>
  <si>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</si>
  <si>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</si>
  <si>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</si>
  <si>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</si>
  <si>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</si>
  <si>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</si>
  <si>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</si>
  <si>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</si>
  <si>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</si>
  <si>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</si>
  <si>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</si>
  <si>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</si>
  <si>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</si>
  <si>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</si>
  <si>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</si>
  <si>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</si>
  <si>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</si>
  <si>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</si>
  <si>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</si>
  <si>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</si>
  <si>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</si>
  <si>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</si>
  <si>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</si>
  <si>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</si>
  <si>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</si>
  <si>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</si>
  <si>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</si>
  <si>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</si>
  <si>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</si>
  <si>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</si>
  <si>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</si>
  <si>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</si>
  <si>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</si>
  <si>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</si>
  <si>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</si>
  <si>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</si>
  <si>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</si>
  <si>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</si>
  <si>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</si>
  <si>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</si>
  <si>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</si>
  <si>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</si>
  <si>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</si>
  <si>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</si>
  <si>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</si>
  <si>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</si>
  <si>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</si>
  <si>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</si>
  <si>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</si>
  <si>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</si>
  <si>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</si>
  <si>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</si>
  <si>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</si>
  <si>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</si>
  <si>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</si>
  <si>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</si>
  <si>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</si>
  <si>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</si>
  <si>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</si>
  <si>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</si>
  <si>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</si>
  <si>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</si>
  <si>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</si>
  <si>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</si>
  <si>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</si>
  <si>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</si>
  <si>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</si>
  <si>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</si>
  <si>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</si>
  <si>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</si>
  <si>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</si>
  <si>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</si>
  <si>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</si>
  <si>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</si>
  <si>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</si>
  <si>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</si>
  <si>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</si>
  <si>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</si>
  <si>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</si>
  <si>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</si>
  <si>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</si>
  <si>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</si>
  <si>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</si>
  <si>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</si>
  <si>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</si>
  <si>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</si>
  <si>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</si>
  <si>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</si>
  <si>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</si>
  <si>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</si>
  <si>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</si>
  <si>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</si>
  <si>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</si>
  <si>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</si>
  <si>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</si>
  <si>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</si>
  <si>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</si>
  <si>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</si>
  <si>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</si>
  <si>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</si>
  <si>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</si>
  <si>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</si>
  <si>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</si>
  <si>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</si>
  <si>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</si>
  <si>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</si>
  <si>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</si>
  <si>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</si>
  <si>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</si>
  <si>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</si>
  <si>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</si>
  <si>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</si>
  <si>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</si>
  <si>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</si>
  <si>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</si>
  <si>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</si>
  <si>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</si>
  <si>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</si>
  <si>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</si>
  <si>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</si>
  <si>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</si>
  <si>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</si>
  <si>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</si>
  <si>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</si>
  <si>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</si>
  <si>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</si>
  <si>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</si>
  <si>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</si>
  <si>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</si>
  <si>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</si>
  <si>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</si>
  <si>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</si>
  <si>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</si>
  <si>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</si>
  <si>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</si>
  <si>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</si>
  <si>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</si>
  <si>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</si>
  <si>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</si>
  <si>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</si>
  <si>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</si>
  <si>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</si>
  <si>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</si>
  <si>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</si>
  <si>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</si>
  <si>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</si>
  <si>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</si>
  <si>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</si>
  <si>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</si>
  <si>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</si>
  <si>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</si>
  <si>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</si>
  <si>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</si>
  <si>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</si>
  <si>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</si>
  <si>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</si>
  <si>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</si>
  <si>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</si>
  <si>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</si>
  <si>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</si>
  <si>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</si>
  <si>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</si>
  <si>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</si>
  <si>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</si>
  <si>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</si>
  <si>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</si>
  <si>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</si>
  <si>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</si>
  <si>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</si>
  <si>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</si>
  <si>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</si>
  <si>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</si>
  <si>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</si>
  <si>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</si>
  <si>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</si>
  <si>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</si>
  <si>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</si>
  <si>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</si>
  <si>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</si>
  <si>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</si>
  <si>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</si>
  <si>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</si>
  <si>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</si>
  <si>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</si>
  <si>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</si>
  <si>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</si>
  <si>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</si>
  <si>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</si>
  <si>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</si>
  <si>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</si>
  <si>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</si>
  <si>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</si>
  <si>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</si>
  <si>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</si>
  <si>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</si>
  <si>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</si>
  <si>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</si>
  <si>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</si>
  <si>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</si>
  <si>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</si>
  <si>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</si>
  <si>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</si>
  <si>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</si>
  <si>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</si>
  <si>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</si>
  <si>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</si>
  <si>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</si>
  <si>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</si>
  <si>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</si>
  <si>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</si>
  <si>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</si>
  <si>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</si>
  <si>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</si>
  <si>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</si>
  <si>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</si>
  <si>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</si>
  <si>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</si>
  <si>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</si>
  <si>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</si>
  <si>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</si>
  <si>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</si>
  <si>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</si>
  <si>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</si>
  <si>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</si>
  <si>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</si>
  <si>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</si>
  <si>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</si>
  <si>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</si>
  <si>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</si>
  <si>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</si>
  <si>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</si>
  <si>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</si>
  <si>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</si>
  <si>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</si>
  <si>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</si>
  <si>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</si>
  <si>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</si>
  <si>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</si>
  <si>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</si>
  <si>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</si>
  <si>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</si>
  <si>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</si>
  <si>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</si>
  <si>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</si>
  <si>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</si>
  <si>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</si>
  <si>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</si>
  <si>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</si>
  <si>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</si>
  <si>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</si>
  <si>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</si>
  <si>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</si>
  <si>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</si>
  <si>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</si>
  <si>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</si>
  <si>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</si>
  <si>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</si>
  <si>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</si>
  <si>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</si>
  <si>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</si>
  <si>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</si>
  <si>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</si>
  <si>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</si>
  <si>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</si>
  <si>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</si>
  <si>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</si>
  <si>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</si>
  <si>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</si>
  <si>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</si>
  <si>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</si>
  <si>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</si>
  <si>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</si>
  <si>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</si>
  <si>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</si>
  <si>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</si>
  <si>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</si>
  <si>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</si>
  <si>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</si>
  <si>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</si>
  <si>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</si>
  <si>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</si>
  <si>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</si>
  <si>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</si>
  <si>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</si>
  <si>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</si>
  <si>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</si>
  <si>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</si>
  <si>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</si>
  <si>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</si>
  <si>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</si>
  <si>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</si>
  <si>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</si>
  <si>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</si>
  <si>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</si>
  <si>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</si>
  <si>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</si>
  <si>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</si>
  <si>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</si>
  <si>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</si>
  <si>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</si>
  <si>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</si>
  <si>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</si>
  <si>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</si>
  <si>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</si>
  <si>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</si>
  <si>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</si>
  <si>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</si>
  <si>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</si>
  <si>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</si>
  <si>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</si>
  <si>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</si>
  <si>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</si>
  <si>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</si>
  <si>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</si>
  <si>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</si>
  <si>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</si>
  <si>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</si>
  <si>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</si>
  <si>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</si>
  <si>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</si>
  <si>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</si>
  <si>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</si>
  <si>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</si>
  <si>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</si>
  <si>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</si>
  <si>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</si>
  <si>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</si>
  <si>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</si>
  <si>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</si>
  <si>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</si>
  <si>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</si>
  <si>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</si>
  <si>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</si>
  <si>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</si>
  <si>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</si>
  <si>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</si>
  <si>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</si>
  <si>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</si>
  <si>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</si>
  <si>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</si>
  <si>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</si>
  <si>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</si>
  <si>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</si>
  <si>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</si>
  <si>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</si>
  <si>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</si>
  <si>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</si>
  <si>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</si>
  <si>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</si>
  <si>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</si>
  <si>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</si>
  <si>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</si>
  <si>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</si>
  <si>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</si>
  <si>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</si>
  <si>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</si>
  <si>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</si>
  <si>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</si>
  <si>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</si>
  <si>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</si>
  <si>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</si>
  <si>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</si>
  <si>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</si>
  <si>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</si>
  <si>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</si>
  <si>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</si>
  <si>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</si>
  <si>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</si>
  <si>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</si>
  <si>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</si>
  <si>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</si>
  <si>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</si>
  <si>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</si>
  <si>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</si>
  <si>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</si>
  <si>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</si>
  <si>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</si>
  <si>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</si>
  <si>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</si>
  <si>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</si>
  <si>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</si>
  <si>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</si>
  <si>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</si>
  <si>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</si>
  <si>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</si>
  <si>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</si>
  <si>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</si>
  <si>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</si>
  <si>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</si>
  <si>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</si>
  <si>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</si>
  <si>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</si>
  <si>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</si>
  <si>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</si>
  <si>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</si>
  <si>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</si>
  <si>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</si>
  <si>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</si>
  <si>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</si>
  <si>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</si>
  <si>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</si>
  <si>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</si>
  <si>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</si>
  <si>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</si>
  <si>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</si>
  <si>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</si>
  <si>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</si>
  <si>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</si>
  <si>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</si>
  <si>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</si>
  <si>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</si>
  <si>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</si>
  <si>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</si>
  <si>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</si>
  <si>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</si>
  <si>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</si>
  <si>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</si>
  <si>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</si>
  <si>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</si>
  <si>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</si>
  <si>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</si>
  <si>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</si>
  <si>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</si>
  <si>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</si>
  <si>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</si>
  <si>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</si>
  <si>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</si>
  <si>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</si>
  <si>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</si>
  <si>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</si>
  <si>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</si>
  <si>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</si>
  <si>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</si>
  <si>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</si>
  <si>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</si>
  <si>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</si>
  <si>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</si>
  <si>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</si>
  <si>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</si>
  <si>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</si>
  <si>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</si>
  <si>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</si>
  <si>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</si>
  <si>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</si>
  <si>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</si>
  <si>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</si>
  <si>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</si>
  <si>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</si>
  <si>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</si>
  <si>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</si>
  <si>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</si>
  <si>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</si>
  <si>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</si>
  <si>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</si>
  <si>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</si>
  <si>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</si>
  <si>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</si>
  <si>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</si>
  <si>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</si>
  <si>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</si>
  <si>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</si>
  <si>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</si>
  <si>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</si>
  <si>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</si>
  <si>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</si>
  <si>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</si>
  <si>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</si>
  <si>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</si>
  <si>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</si>
  <si>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</si>
  <si>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</si>
  <si>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</si>
  <si>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</si>
  <si>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</si>
  <si>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</si>
  <si>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</si>
  <si>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</si>
  <si>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</si>
  <si>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</si>
  <si>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</si>
  <si>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</si>
  <si>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</si>
  <si>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</si>
  <si>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</si>
  <si>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</si>
  <si>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</si>
  <si>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</si>
  <si>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</si>
  <si>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</si>
  <si>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</si>
  <si>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</si>
  <si>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</si>
  <si>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</si>
  <si>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</si>
  <si>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</si>
  <si>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</si>
  <si>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</si>
  <si>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</si>
  <si>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</si>
  <si>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</si>
  <si>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</si>
  <si>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</si>
  <si>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</si>
  <si>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</si>
  <si>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</si>
  <si>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</si>
  <si>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</si>
  <si>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</si>
  <si>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</si>
  <si>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</si>
  <si>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</si>
  <si>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</si>
  <si>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</si>
  <si>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</si>
  <si>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</si>
  <si>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</si>
  <si>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</si>
  <si>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</si>
  <si>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</si>
  <si>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</si>
  <si>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</si>
  <si>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</si>
  <si>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</si>
  <si>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</si>
  <si>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</si>
  <si>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</si>
  <si>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</si>
  <si>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</si>
  <si>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</si>
  <si>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</si>
  <si>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</si>
  <si>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</si>
  <si>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</si>
  <si>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</si>
  <si>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</si>
  <si>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</si>
  <si>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</si>
  <si>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</si>
  <si>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</si>
  <si>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</si>
  <si>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</si>
  <si>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</si>
  <si>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</si>
  <si>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</si>
  <si>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</si>
  <si>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</si>
  <si>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</si>
  <si>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</si>
  <si>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</si>
  <si>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</si>
  <si>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</si>
  <si>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</si>
  <si>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</si>
  <si>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</si>
  <si>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</si>
  <si>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</si>
  <si>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</si>
  <si>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</si>
  <si>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</si>
  <si>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</si>
  <si>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</si>
  <si>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</si>
  <si>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</si>
  <si>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</si>
  <si>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</si>
  <si>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</si>
  <si>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</si>
  <si>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</si>
  <si>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</si>
  <si>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</si>
  <si>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</si>
  <si>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</si>
  <si>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</si>
  <si>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</si>
  <si>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</si>
  <si>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</si>
  <si>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</si>
  <si>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</si>
  <si>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</si>
  <si>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</si>
  <si>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</si>
  <si>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</si>
  <si>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</si>
  <si>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</si>
  <si>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</si>
  <si>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</si>
  <si>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</si>
  <si>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</si>
  <si>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</si>
  <si>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</si>
  <si>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</si>
  <si>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</si>
  <si>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</si>
  <si>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</si>
  <si>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</si>
  <si>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</si>
  <si>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</si>
  <si>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</si>
  <si>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</si>
  <si>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</si>
  <si>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</si>
  <si>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</si>
  <si>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</si>
  <si>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</si>
  <si>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</si>
  <si>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</si>
  <si>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</si>
  <si>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</si>
  <si>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</si>
  <si>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</si>
  <si>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</si>
  <si>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</si>
  <si>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</si>
  <si>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</si>
  <si>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</si>
  <si>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</si>
  <si>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</si>
  <si>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</si>
  <si>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</si>
  <si>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</si>
  <si>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</si>
  <si>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</si>
  <si>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</si>
  <si>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</si>
  <si>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</si>
  <si>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</si>
  <si>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</si>
  <si>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</si>
  <si>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</si>
  <si>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</si>
  <si>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</si>
  <si>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</si>
  <si>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</si>
  <si>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</si>
  <si>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</si>
  <si>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</si>
  <si>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</si>
  <si>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</si>
  <si>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</si>
  <si>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</si>
  <si>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</si>
  <si>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</si>
  <si>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</si>
  <si>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</si>
  <si>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</si>
  <si>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</si>
  <si>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</si>
  <si>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</si>
  <si>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</si>
  <si>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</si>
  <si>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</si>
  <si>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</si>
  <si>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</si>
  <si>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</si>
  <si>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</si>
  <si>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</si>
  <si>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</si>
  <si>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</si>
  <si>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</si>
  <si>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</si>
  <si>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</si>
  <si>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</si>
  <si>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</si>
  <si>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</si>
  <si>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</si>
  <si>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</si>
  <si>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</si>
  <si>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</si>
  <si>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</si>
  <si>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</si>
  <si>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</si>
  <si>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</si>
  <si>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</si>
  <si>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</si>
  <si>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</si>
  <si>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</si>
  <si>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</si>
  <si>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</si>
  <si>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</si>
  <si>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</si>
  <si>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</si>
  <si>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</si>
  <si>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</si>
  <si>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</si>
  <si>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</si>
  <si>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</si>
  <si>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</si>
  <si>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</si>
  <si>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</si>
  <si>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</si>
  <si>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</si>
  <si>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</si>
  <si>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</si>
  <si>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</si>
  <si>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</si>
  <si>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</si>
  <si>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</si>
  <si>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</si>
  <si>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</si>
  <si>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</si>
  <si>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</si>
  <si>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</si>
  <si>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</si>
  <si>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</si>
  <si>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</si>
  <si>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</si>
  <si>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</si>
  <si>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</si>
  <si>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</si>
  <si>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</si>
  <si>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</si>
  <si>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</si>
  <si>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</si>
  <si>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</si>
  <si>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</si>
  <si>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</si>
  <si>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</si>
  <si>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</si>
  <si>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</si>
  <si>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</si>
  <si>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</si>
  <si>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</si>
  <si>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</si>
  <si>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</si>
  <si>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</si>
  <si>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</si>
  <si>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</si>
  <si>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</si>
  <si>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</si>
  <si>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</si>
  <si>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</si>
  <si>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</si>
  <si>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</si>
  <si>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</si>
  <si>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</si>
  <si>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</si>
  <si>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</si>
  <si>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</si>
  <si>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</si>
  <si>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</si>
  <si>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</si>
  <si>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</si>
  <si>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</si>
  <si>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</si>
  <si>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</si>
  <si>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</si>
  <si>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</si>
  <si>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</si>
  <si>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</si>
  <si>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</si>
  <si>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</si>
  <si>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</si>
  <si>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</si>
  <si>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</si>
  <si>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</si>
  <si>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</si>
  <si>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</si>
  <si>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</si>
  <si>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</si>
  <si>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</si>
  <si>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</si>
  <si>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</si>
  <si>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</si>
  <si>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</si>
  <si>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</si>
  <si>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</si>
  <si>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</si>
  <si>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</si>
  <si>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</si>
  <si>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</si>
  <si>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</si>
  <si>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</si>
  <si>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</si>
  <si>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</si>
  <si>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</si>
  <si>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</si>
  <si>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</si>
  <si>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</si>
  <si>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</si>
  <si>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</si>
  <si>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</si>
  <si>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</si>
  <si>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</si>
  <si>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</si>
  <si>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</si>
  <si>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</si>
  <si>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</si>
  <si>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</si>
  <si>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</si>
  <si>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</si>
  <si>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</si>
  <si>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</si>
  <si>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</si>
  <si>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</si>
  <si>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</si>
  <si>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</si>
  <si>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</si>
  <si>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</si>
  <si>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</si>
  <si>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</si>
  <si>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</si>
  <si>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</si>
  <si>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</si>
  <si>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</si>
  <si>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</si>
  <si>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</si>
  <si>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</si>
  <si>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</si>
  <si>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</si>
  <si>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</si>
  <si>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</si>
  <si>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</si>
  <si>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</si>
  <si>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</si>
  <si>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</si>
  <si>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</si>
  <si>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</si>
  <si>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</si>
  <si>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</si>
  <si>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</si>
  <si>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</si>
  <si>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</si>
  <si>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</si>
  <si>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</si>
  <si>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</si>
  <si>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</si>
  <si>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</si>
  <si>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</si>
  <si>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</si>
  <si>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</si>
  <si>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</si>
  <si>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</si>
  <si>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</si>
  <si>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</si>
  <si>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</si>
  <si>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</si>
  <si>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</si>
  <si>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</si>
  <si>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</si>
  <si>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</si>
  <si>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</si>
  <si>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</si>
  <si>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</si>
  <si>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</si>
  <si>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</si>
  <si>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</si>
  <si>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</si>
  <si>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</si>
  <si>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</si>
  <si>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</si>
  <si>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</si>
  <si>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</si>
  <si>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</si>
  <si>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</si>
  <si>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</si>
  <si>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</si>
  <si>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</si>
  <si>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</si>
  <si>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</si>
  <si>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</si>
  <si>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</si>
  <si>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</si>
  <si>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</si>
  <si>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</si>
  <si>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</si>
  <si>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</si>
  <si>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</si>
  <si>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</si>
  <si>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</si>
  <si>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</si>
  <si>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</si>
  <si>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</si>
  <si>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</si>
  <si>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</si>
  <si>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</si>
  <si>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</si>
  <si>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</si>
  <si>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</si>
  <si>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</si>
  <si>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</si>
  <si>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</si>
  <si>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</si>
  <si>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</si>
  <si>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</si>
  <si>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</si>
  <si>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</si>
  <si>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</si>
  <si>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</si>
  <si>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</si>
  <si>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</si>
  <si>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</si>
  <si>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</si>
  <si>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</si>
  <si>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</si>
  <si>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</si>
  <si>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</si>
  <si>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</si>
  <si>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</si>
  <si>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</si>
  <si>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</si>
  <si>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</si>
  <si>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</si>
  <si>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</si>
  <si>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</si>
  <si>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</si>
  <si>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</si>
  <si>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</si>
  <si>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</si>
  <si>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</si>
  <si>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</si>
  <si>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</si>
  <si>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</si>
  <si>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</si>
  <si>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</si>
  <si>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</si>
  <si>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</si>
  <si>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</si>
  <si>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</si>
  <si>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</si>
  <si>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</si>
  <si>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</si>
  <si>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</si>
  <si>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</si>
  <si>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</si>
  <si>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</si>
  <si>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</si>
  <si>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</si>
  <si>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</si>
  <si>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</si>
  <si>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</si>
  <si>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</si>
  <si>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</si>
  <si>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</si>
  <si>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</si>
  <si>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</si>
  <si>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</si>
  <si>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</si>
  <si>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</si>
  <si>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</si>
  <si>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</si>
  <si>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</si>
  <si>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</si>
  <si>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</si>
  <si>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</si>
  <si>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</si>
  <si>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</si>
  <si>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</si>
  <si>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</si>
  <si>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</si>
  <si>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</si>
  <si>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</si>
  <si>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</si>
  <si>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</si>
  <si>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</si>
  <si>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</si>
  <si>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</si>
  <si>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</si>
  <si>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</si>
  <si>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</si>
  <si>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</si>
  <si>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</si>
  <si>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</si>
  <si>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</si>
  <si>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</si>
  <si>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</si>
  <si>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</si>
  <si>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</si>
  <si>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</si>
  <si>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</si>
  <si>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</si>
  <si>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</si>
  <si>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</si>
  <si>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</si>
  <si>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</si>
  <si>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</si>
  <si>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</si>
  <si>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</si>
  <si>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</si>
  <si>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</si>
  <si>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</si>
  <si>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</si>
  <si>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</si>
  <si>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</si>
  <si>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</si>
  <si>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</si>
  <si>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</si>
  <si>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</si>
  <si>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</si>
  <si>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</si>
  <si>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</si>
  <si>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</si>
  <si>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</si>
  <si>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</si>
  <si>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</si>
  <si>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</si>
  <si>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</si>
  <si>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</si>
  <si>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</si>
  <si>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</si>
  <si>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</si>
  <si>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</si>
  <si>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</si>
  <si>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</si>
  <si>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</si>
  <si>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</si>
  <si>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</si>
  <si>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</si>
  <si>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</si>
  <si>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</si>
  <si>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</si>
  <si>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</si>
  <si>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</si>
  <si>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</si>
  <si>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</si>
  <si>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</si>
  <si>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</si>
  <si>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</si>
  <si>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</si>
  <si>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</si>
  <si>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</si>
  <si>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</si>
  <si>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</si>
  <si>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</si>
  <si>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</si>
  <si>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</si>
  <si>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</si>
  <si>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</si>
  <si>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</si>
  <si>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</si>
  <si>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</si>
  <si>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</si>
  <si>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</si>
  <si>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</si>
  <si>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</si>
  <si>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</si>
  <si>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</si>
  <si>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</si>
  <si>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</si>
  <si>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</si>
  <si>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</si>
  <si>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</si>
  <si>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</si>
  <si>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</si>
  <si>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</si>
  <si>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</si>
  <si>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</si>
  <si>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</si>
  <si>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</si>
  <si>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</si>
  <si>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</si>
  <si>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</si>
  <si>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</si>
  <si>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</si>
  <si>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</si>
  <si>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</si>
  <si>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</si>
  <si>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</si>
  <si>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</si>
  <si>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</si>
  <si>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</si>
  <si>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</si>
  <si>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</si>
  <si>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</si>
  <si>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</si>
  <si>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</si>
  <si>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</si>
  <si>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</si>
  <si>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</si>
  <si>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</si>
  <si>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</si>
  <si>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</si>
  <si>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</si>
  <si>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</si>
  <si>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</si>
  <si>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</si>
  <si>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</si>
  <si>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</si>
  <si>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</si>
  <si>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</si>
  <si>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</si>
  <si>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</si>
  <si>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</si>
  <si>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</si>
  <si>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</si>
  <si>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</si>
  <si>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</si>
  <si>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</si>
  <si>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</si>
  <si>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</si>
  <si>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</si>
  <si>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</si>
  <si>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</si>
  <si>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</si>
  <si>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</si>
  <si>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</si>
  <si>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</si>
  <si>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</si>
  <si>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</si>
  <si>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</si>
  <si>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</si>
  <si>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</si>
  <si>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</si>
  <si>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</si>
  <si>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</si>
  <si>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</si>
  <si>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</si>
  <si>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</si>
  <si>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</si>
  <si>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</si>
  <si>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</si>
  <si>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</si>
  <si>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</si>
  <si>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</si>
  <si>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</si>
  <si>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</si>
  <si>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</si>
  <si>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</si>
  <si>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</si>
  <si>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</si>
  <si>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</si>
  <si>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</si>
  <si>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</si>
  <si>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</si>
  <si>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</si>
  <si>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</si>
  <si>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</si>
  <si>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</si>
  <si>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</si>
  <si>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</si>
  <si>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</si>
  <si>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</si>
  <si>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</si>
  <si>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</si>
  <si>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</si>
  <si>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</si>
  <si>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</si>
  <si>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</si>
  <si>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</si>
  <si>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</si>
  <si>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</si>
  <si>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</si>
  <si>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</si>
  <si>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</si>
  <si>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</si>
  <si>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</si>
  <si>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</si>
  <si>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</si>
  <si>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</si>
  <si>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</si>
  <si>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</si>
  <si>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</si>
  <si>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</si>
  <si>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</si>
  <si>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</si>
  <si>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</si>
  <si>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</si>
  <si>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</si>
  <si>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</si>
  <si>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</si>
  <si>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</si>
  <si>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</si>
  <si>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</si>
  <si>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</si>
  <si>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</si>
  <si>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</si>
  <si>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</si>
  <si>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</si>
  <si>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</si>
  <si>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</si>
  <si>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</si>
  <si>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</si>
  <si>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</si>
  <si>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</si>
  <si>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</si>
  <si>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</si>
  <si>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</si>
  <si>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</si>
  <si>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</si>
  <si>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</si>
  <si>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</si>
  <si>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</si>
  <si>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</si>
  <si>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</si>
  <si>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</si>
  <si>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</si>
  <si>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</si>
  <si>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</si>
  <si>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</si>
  <si>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</si>
  <si>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</si>
  <si>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</si>
  <si>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</si>
  <si>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</si>
  <si>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</si>
  <si>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</si>
  <si>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</si>
  <si>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</si>
  <si>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</si>
  <si>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</si>
  <si>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</si>
  <si>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</si>
  <si>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</si>
  <si>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</si>
  <si>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</si>
  <si>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</si>
  <si>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</si>
  <si>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</si>
  <si>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</si>
  <si>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</si>
  <si>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</si>
  <si>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</si>
  <si>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</si>
  <si>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</si>
  <si>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</si>
  <si>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</si>
  <si>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</si>
  <si>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</si>
  <si>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</si>
  <si>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</si>
  <si>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</si>
  <si>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</si>
  <si>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</si>
  <si>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</si>
  <si>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</si>
  <si>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</si>
  <si>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</si>
  <si>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</si>
  <si>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</si>
  <si>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</si>
  <si>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</si>
  <si>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</si>
  <si>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</si>
  <si>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</si>
  <si>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</si>
  <si>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</si>
  <si>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</si>
  <si>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</si>
  <si>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</si>
  <si>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</si>
  <si>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</si>
  <si>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</si>
  <si>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</si>
  <si>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</si>
  <si>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</si>
  <si>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</si>
  <si>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</si>
  <si>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</si>
  <si>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</si>
  <si>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</si>
  <si>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</si>
  <si>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</si>
  <si>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</si>
  <si>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</si>
  <si>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</si>
  <si>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</si>
  <si>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</si>
  <si>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</si>
  <si>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</si>
  <si>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</si>
  <si>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</si>
  <si>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</si>
  <si>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</si>
  <si>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</si>
  <si>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</si>
  <si>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</si>
  <si>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</si>
  <si>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</si>
  <si>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</si>
  <si>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</si>
  <si>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</si>
  <si>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</si>
  <si>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</si>
  <si>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</si>
  <si>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</si>
  <si>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</si>
  <si>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</si>
  <si>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</si>
  <si>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</si>
  <si>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</si>
  <si>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</si>
  <si>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</si>
  <si>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</si>
  <si>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</si>
  <si>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</si>
  <si>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</si>
  <si>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</si>
  <si>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</si>
  <si>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</si>
  <si>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</si>
  <si>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</si>
  <si>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</si>
  <si>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</si>
  <si>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</si>
  <si>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</si>
  <si>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</si>
  <si>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</si>
  <si>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</si>
  <si>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</si>
  <si>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</si>
  <si>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</si>
  <si>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</si>
  <si>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</si>
  <si>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</si>
  <si>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</si>
  <si>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</si>
  <si>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</si>
  <si>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</si>
  <si>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</si>
  <si>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</si>
  <si>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</si>
  <si>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</si>
  <si>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</si>
  <si>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</si>
  <si>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</si>
  <si>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</si>
  <si>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</si>
  <si>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</si>
  <si>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</si>
  <si>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</si>
  <si>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</si>
  <si>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</si>
  <si>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</si>
  <si>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</si>
  <si>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</si>
  <si>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</si>
  <si>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</si>
  <si>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</si>
  <si>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</si>
  <si>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</si>
  <si>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</si>
  <si>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</si>
  <si>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</si>
  <si>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</si>
  <si>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</si>
  <si>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</si>
  <si>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</si>
  <si>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</si>
  <si>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</si>
  <si>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</si>
  <si>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</si>
  <si>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</si>
  <si>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</si>
  <si>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</si>
  <si>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</si>
  <si>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</si>
  <si>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</si>
  <si>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</si>
  <si>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</si>
  <si>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</si>
  <si>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</si>
  <si>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</si>
  <si>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</si>
  <si>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</si>
  <si>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</si>
  <si>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</si>
  <si>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</si>
  <si>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</si>
  <si>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</si>
  <si>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</si>
  <si>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</si>
  <si>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</si>
  <si>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</si>
  <si>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</si>
  <si>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</si>
  <si>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</si>
  <si>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</si>
  <si>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</si>
  <si>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</si>
  <si>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</si>
  <si>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</si>
  <si>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</si>
  <si>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</si>
  <si>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</si>
  <si>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</si>
  <si>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</si>
  <si>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</si>
  <si>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</si>
  <si>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</si>
  <si>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</si>
  <si>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</si>
  <si>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</si>
  <si>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</si>
  <si>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</si>
  <si>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</si>
  <si>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</si>
  <si>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</si>
  <si>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</si>
  <si>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</si>
  <si>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</si>
  <si>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</si>
  <si>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</si>
  <si>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</si>
  <si>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</si>
  <si>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</si>
  <si>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</si>
  <si>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</si>
  <si>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</si>
  <si>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</si>
  <si>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</si>
  <si>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</si>
  <si>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</si>
  <si>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</si>
  <si>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</si>
  <si>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</si>
  <si>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</si>
  <si>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</si>
  <si>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</si>
  <si>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</si>
  <si>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</si>
  <si>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</si>
  <si>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</si>
  <si>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</si>
  <si>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</si>
  <si>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</si>
  <si>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</si>
  <si>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</si>
  <si>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</si>
  <si>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</si>
  <si>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</si>
  <si>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</si>
  <si>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</si>
  <si>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</si>
  <si>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</si>
  <si>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</si>
  <si>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</si>
  <si>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</si>
  <si>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</si>
  <si>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</si>
  <si>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</si>
  <si>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</si>
  <si>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</si>
  <si>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</si>
  <si>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</si>
  <si>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</si>
  <si>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</si>
  <si>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</si>
  <si>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</si>
  <si>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</si>
  <si>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</si>
  <si>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</si>
  <si>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</si>
  <si>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</si>
  <si>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</si>
  <si>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</si>
  <si>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</si>
  <si>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</si>
  <si>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</si>
  <si>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</si>
  <si>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</si>
  <si>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</si>
  <si>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</si>
  <si>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</si>
  <si>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</si>
  <si>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</si>
  <si>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</si>
  <si>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</si>
  <si>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</si>
  <si>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</si>
  <si>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</si>
  <si>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</si>
  <si>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</si>
  <si>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</si>
  <si>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</si>
  <si>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</si>
  <si>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</si>
  <si>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</si>
  <si>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</si>
  <si>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</si>
  <si>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</si>
  <si>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</si>
  <si>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</si>
  <si>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</si>
  <si>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</si>
  <si>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</si>
  <si>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</si>
  <si>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</si>
  <si>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</si>
  <si>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</si>
  <si>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</si>
  <si>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</si>
  <si>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</si>
  <si>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</si>
  <si>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</si>
  <si>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</si>
  <si>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</si>
  <si>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</si>
  <si>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</si>
  <si>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</si>
  <si>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</si>
  <si>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</si>
  <si>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</si>
  <si>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</si>
  <si>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</si>
  <si>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</si>
  <si>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</si>
  <si>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</si>
  <si>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</si>
  <si>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</si>
  <si>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</si>
  <si>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</si>
  <si>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</si>
  <si>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</si>
  <si>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</si>
  <si>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</si>
  <si>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</si>
  <si>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</si>
  <si>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</si>
  <si>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</si>
  <si>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</si>
  <si>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</si>
  <si>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</si>
  <si>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</si>
  <si>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</si>
  <si>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</si>
  <si>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</si>
  <si>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</si>
  <si>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</si>
  <si>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</si>
  <si>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</si>
  <si>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</si>
  <si>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</si>
  <si>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</si>
  <si>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</si>
  <si>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</si>
  <si>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</si>
  <si>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</si>
  <si>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</si>
  <si>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</si>
  <si>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</si>
  <si>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</si>
  <si>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</si>
  <si>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</si>
  <si>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</si>
  <si>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</si>
  <si>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</si>
  <si>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</si>
  <si>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</si>
  <si>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</si>
  <si>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</si>
  <si>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</si>
  <si>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</si>
  <si>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</si>
  <si>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</si>
  <si>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</si>
  <si>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</si>
  <si>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</si>
  <si>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</si>
  <si>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</si>
  <si>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</si>
  <si>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</si>
  <si>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</si>
  <si>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</si>
  <si>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</si>
  <si>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</si>
  <si>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</si>
  <si>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</si>
  <si>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</si>
  <si>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</si>
  <si>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</si>
  <si>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</si>
  <si>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</si>
  <si>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</si>
  <si>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</si>
  <si>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</si>
  <si>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</si>
  <si>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</si>
  <si>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</si>
  <si>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</si>
  <si>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</si>
  <si>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</si>
  <si>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</si>
  <si>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</si>
  <si>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</si>
  <si>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</si>
  <si>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</si>
  <si>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</si>
  <si>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</si>
  <si>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</si>
  <si>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</si>
  <si>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</si>
  <si>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</si>
  <si>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</si>
  <si>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</si>
  <si>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</si>
  <si>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</si>
  <si>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</si>
  <si>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</si>
  <si>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</si>
  <si>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</si>
  <si>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</si>
  <si>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</si>
  <si>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</si>
  <si>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</si>
  <si>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</si>
  <si>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</si>
  <si>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</si>
  <si>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</si>
  <si>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</si>
  <si>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</si>
  <si>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</si>
  <si>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</si>
  <si>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</si>
  <si>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</si>
  <si>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</si>
  <si>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</si>
  <si>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</si>
  <si>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</si>
  <si>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</si>
  <si>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</si>
  <si>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</si>
  <si>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</si>
  <si>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</si>
  <si>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</si>
  <si>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</si>
  <si>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</si>
  <si>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</si>
  <si>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</si>
  <si>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</si>
  <si>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</si>
  <si>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</si>
  <si>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</si>
  <si>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</si>
  <si>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</si>
  <si>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</si>
  <si>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</si>
  <si>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</si>
  <si>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</si>
  <si>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</si>
  <si>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</si>
  <si>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</si>
  <si>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</si>
  <si>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</si>
  <si>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</si>
  <si>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</si>
  <si>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</si>
  <si>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</si>
  <si>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</si>
  <si>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</si>
  <si>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</si>
  <si>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</si>
  <si>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</si>
  <si>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</si>
  <si>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</si>
  <si>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</si>
  <si>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</si>
  <si>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</si>
  <si>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</si>
  <si>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</si>
  <si>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</si>
  <si>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</si>
  <si>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</si>
  <si>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</si>
  <si>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</si>
  <si>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</si>
  <si>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</si>
  <si>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</si>
  <si>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</si>
  <si>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</si>
  <si>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</si>
  <si>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</si>
  <si>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</si>
  <si>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</si>
  <si>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</si>
  <si>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</si>
  <si>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</si>
  <si>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</si>
  <si>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</si>
  <si>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</si>
  <si>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</si>
  <si>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</si>
  <si>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</si>
  <si>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</si>
  <si>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</si>
  <si>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</si>
  <si>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</si>
  <si>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</si>
  <si>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</si>
  <si>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</si>
  <si>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</si>
  <si>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</si>
  <si>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</si>
  <si>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</si>
  <si>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</si>
  <si>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</si>
  <si>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</si>
  <si>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</si>
  <si>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</si>
  <si>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</si>
  <si>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</si>
  <si>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</si>
  <si>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</si>
  <si>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</si>
  <si>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</si>
  <si>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</si>
  <si>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</si>
  <si>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</si>
  <si>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</si>
  <si>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</si>
  <si>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</si>
  <si>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</si>
  <si>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</si>
  <si>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</si>
  <si>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</si>
  <si>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</si>
  <si>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</si>
  <si>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</si>
  <si>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</si>
  <si>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</si>
  <si>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</si>
  <si>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</si>
  <si>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</si>
  <si>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</si>
  <si>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</si>
  <si>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</si>
  <si>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</si>
  <si>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</si>
  <si>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</si>
  <si>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</si>
  <si>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</si>
  <si>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</si>
  <si>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</si>
  <si>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</si>
  <si>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</si>
  <si>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</si>
  <si>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</si>
  <si>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</si>
  <si>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</si>
  <si>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</si>
  <si>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</si>
  <si>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</si>
  <si>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</si>
  <si>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</si>
  <si>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</si>
  <si>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</si>
  <si>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</si>
  <si>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</si>
  <si>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</si>
  <si>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</si>
  <si>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</si>
  <si>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</si>
  <si>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</si>
  <si>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</si>
  <si>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</si>
  <si>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</si>
  <si>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</si>
  <si>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</si>
  <si>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</si>
  <si>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</si>
  <si>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</si>
  <si>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</si>
  <si>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</si>
  <si>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</si>
  <si>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</si>
  <si>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</si>
  <si>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</si>
  <si>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</si>
  <si>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</si>
  <si>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</si>
  <si>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</si>
  <si>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</si>
  <si>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</si>
  <si>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</si>
  <si>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</si>
  <si>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</si>
  <si>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</si>
  <si>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</si>
  <si>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</si>
  <si>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</si>
  <si>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</si>
  <si>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</si>
  <si>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</si>
  <si>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</si>
  <si>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</si>
  <si>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</si>
  <si>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</si>
  <si>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</si>
  <si>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</si>
  <si>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</si>
  <si>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</si>
  <si>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</si>
  <si>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</si>
  <si>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</si>
  <si>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</si>
  <si>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</si>
  <si>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</si>
  <si>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</si>
  <si>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</si>
  <si>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</si>
  <si>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</si>
  <si>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</si>
  <si>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</si>
  <si>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</si>
  <si>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</si>
  <si>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</si>
  <si>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</si>
  <si>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</si>
  <si>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</si>
  <si>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</si>
  <si>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</si>
  <si>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</si>
  <si>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</si>
  <si>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</si>
  <si>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</si>
  <si>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</si>
  <si>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</si>
  <si>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</si>
  <si>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</si>
  <si>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</si>
  <si>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</si>
  <si>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</si>
  <si>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</si>
  <si>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</si>
  <si>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</si>
  <si>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</si>
  <si>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</si>
  <si>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</si>
  <si>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</si>
  <si>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</si>
  <si>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</si>
  <si>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</si>
  <si>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</si>
  <si>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</si>
  <si>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</si>
  <si>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</si>
  <si>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</si>
  <si>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</si>
  <si>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</si>
  <si>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</si>
  <si>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</si>
  <si>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</si>
  <si>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</si>
  <si>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</si>
  <si>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</si>
  <si>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</si>
  <si>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</si>
  <si>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</si>
  <si>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</si>
  <si>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</si>
  <si>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</si>
  <si>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</si>
  <si>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</si>
  <si>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</si>
  <si>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</si>
  <si>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</si>
  <si>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</si>
  <si>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</si>
  <si>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</si>
  <si>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</si>
  <si>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</si>
  <si>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</si>
  <si>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</si>
  <si>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</si>
  <si>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</si>
  <si>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</si>
  <si>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</si>
  <si>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</si>
  <si>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</si>
  <si>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</si>
  <si>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</si>
  <si>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</si>
  <si>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</si>
  <si>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</si>
  <si>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</si>
  <si>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</si>
  <si>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</si>
  <si>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</si>
  <si>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</si>
  <si>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</si>
  <si>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</si>
  <si>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</si>
  <si>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</si>
  <si>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</si>
  <si>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</si>
  <si>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</si>
  <si>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</si>
  <si>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</si>
  <si>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</si>
  <si>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</si>
  <si>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</si>
  <si>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</si>
  <si>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</si>
  <si>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</si>
  <si>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</si>
  <si>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</si>
  <si>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</si>
  <si>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</si>
  <si>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</si>
  <si>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</si>
  <si>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</si>
  <si>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</si>
  <si>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</si>
  <si>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</si>
  <si>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</si>
  <si>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</si>
  <si>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</si>
  <si>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</si>
  <si>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</si>
  <si>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</si>
  <si>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</si>
  <si>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</si>
  <si>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</si>
  <si>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</si>
  <si>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</si>
  <si>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</si>
  <si>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</si>
  <si>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</si>
  <si>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</si>
  <si>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</si>
  <si>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</si>
  <si>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</si>
  <si>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</si>
  <si>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</si>
  <si>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</si>
  <si>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</si>
  <si>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</si>
  <si>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</si>
  <si>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</si>
  <si>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</si>
  <si>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</si>
  <si>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</si>
  <si>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</si>
  <si>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</si>
  <si>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</si>
  <si>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</si>
  <si>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</si>
  <si>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</si>
  <si>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</si>
  <si>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</si>
  <si>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</si>
  <si>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</si>
  <si>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</si>
  <si>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</si>
  <si>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</si>
  <si>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</si>
  <si>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</si>
  <si>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</si>
  <si>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</si>
  <si>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</si>
  <si>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</si>
  <si>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</si>
  <si>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</si>
  <si>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</si>
  <si>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</si>
  <si>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</si>
  <si>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</si>
  <si>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</si>
  <si>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</si>
  <si>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</si>
  <si>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</si>
  <si>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</si>
  <si>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</si>
  <si>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</si>
  <si>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</si>
  <si>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</si>
  <si>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</si>
  <si>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</si>
  <si>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</si>
  <si>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</si>
  <si>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</si>
  <si>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</si>
  <si>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</si>
  <si>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</si>
  <si>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</si>
  <si>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</si>
  <si>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</si>
  <si>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</si>
  <si>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</si>
  <si>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</si>
  <si>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</si>
  <si>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</si>
  <si>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</si>
  <si>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</si>
  <si>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</si>
  <si>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</si>
  <si>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</si>
  <si>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</si>
  <si>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</si>
  <si>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</si>
  <si>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</si>
  <si>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</si>
  <si>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</si>
  <si>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</si>
  <si>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</si>
  <si>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</si>
  <si>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</si>
  <si>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</si>
  <si>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</si>
  <si>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</si>
  <si>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</si>
  <si>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</si>
  <si>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</si>
  <si>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</si>
  <si>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</si>
  <si>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</si>
  <si>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</si>
  <si>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</si>
  <si>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</si>
  <si>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</si>
  <si>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</si>
  <si>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</si>
  <si>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</si>
  <si>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</si>
  <si>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</si>
  <si>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</si>
  <si>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</si>
  <si>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</si>
  <si>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</si>
  <si>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</si>
  <si>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</si>
  <si>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</si>
  <si>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</si>
  <si>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</si>
  <si>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</si>
  <si>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</si>
  <si>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</si>
  <si>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</si>
  <si>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</si>
  <si>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</si>
  <si>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</si>
  <si>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</si>
  <si>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</si>
  <si>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</si>
  <si>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</si>
  <si>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</si>
  <si>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</si>
  <si>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</si>
  <si>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</si>
  <si>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</si>
  <si>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</si>
  <si>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</si>
  <si>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</si>
  <si>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</si>
  <si>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</si>
  <si>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</si>
  <si>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</si>
  <si>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</si>
  <si>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</si>
  <si>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</si>
  <si>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</si>
  <si>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</si>
  <si>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</si>
  <si>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</si>
  <si>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</si>
  <si>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</si>
  <si>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</si>
  <si>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</si>
  <si>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</si>
  <si>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</si>
  <si>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</si>
  <si>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</si>
  <si>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</si>
  <si>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</si>
  <si>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</si>
  <si>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</si>
  <si>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</si>
  <si>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</si>
  <si>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</si>
  <si>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</si>
  <si>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</si>
  <si>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</si>
  <si>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</si>
  <si>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</si>
  <si>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</si>
  <si>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</si>
  <si>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</si>
  <si>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</si>
  <si>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</si>
  <si>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</si>
  <si>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</si>
  <si>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</si>
  <si>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</si>
  <si>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</si>
  <si>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</si>
  <si>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</si>
  <si>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</si>
  <si>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</si>
  <si>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</si>
  <si>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</si>
  <si>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</si>
  <si>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</si>
  <si>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</si>
  <si>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</si>
  <si>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</si>
  <si>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</si>
  <si>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</si>
  <si>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</si>
  <si>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</si>
  <si>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</si>
  <si>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</si>
  <si>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</si>
  <si>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</si>
  <si>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</si>
  <si>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</si>
  <si>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</si>
  <si>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</si>
  <si>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</si>
  <si>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</si>
  <si>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</si>
  <si>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</si>
  <si>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</si>
  <si>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</si>
  <si>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</si>
  <si>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</si>
  <si>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</si>
  <si>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</si>
  <si>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</si>
  <si>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</si>
  <si>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</si>
  <si>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</si>
  <si>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</si>
  <si>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</si>
  <si>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</si>
  <si>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</si>
  <si>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</si>
  <si>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</si>
  <si>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</si>
  <si>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</si>
  <si>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</si>
  <si>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</si>
  <si>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</si>
  <si>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</si>
  <si>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</si>
  <si>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</si>
  <si>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</si>
  <si>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</si>
  <si>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</si>
  <si>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</si>
  <si>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</si>
  <si>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</si>
  <si>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</si>
  <si>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</si>
  <si>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</si>
  <si>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</si>
  <si>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</si>
  <si>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</si>
  <si>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</si>
  <si>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</si>
  <si>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</si>
  <si>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</si>
  <si>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</si>
  <si>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</si>
  <si>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</si>
  <si>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</si>
  <si>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</si>
  <si>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</si>
  <si>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</si>
  <si>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</si>
  <si>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</si>
  <si>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</si>
  <si>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</si>
  <si>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</si>
  <si>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</si>
  <si>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</si>
  <si>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</si>
  <si>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</si>
  <si>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</si>
  <si>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</si>
  <si>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</si>
  <si>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</si>
  <si>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</si>
  <si>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</si>
  <si>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</si>
  <si>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</si>
  <si>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</si>
  <si>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</si>
  <si>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</si>
  <si>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</si>
  <si>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</si>
  <si>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</si>
  <si>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</si>
  <si>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</si>
  <si>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</si>
  <si>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</si>
  <si>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</si>
  <si>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</si>
  <si>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</si>
  <si>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</si>
  <si>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</si>
  <si>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</si>
  <si>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</si>
  <si>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</si>
  <si>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</si>
  <si>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</si>
  <si>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</si>
  <si>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</si>
  <si>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</si>
  <si>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</si>
  <si>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</si>
  <si>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</si>
  <si>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</si>
  <si>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</si>
  <si>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</si>
  <si>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</si>
  <si>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</si>
  <si>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</si>
  <si>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</si>
  <si>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</si>
  <si>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</si>
  <si>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</si>
  <si>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</si>
  <si>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</si>
  <si>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</si>
  <si>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</si>
  <si>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</si>
  <si>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</si>
  <si>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</si>
  <si>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</si>
  <si>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</si>
  <si>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</si>
  <si>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</si>
  <si>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</si>
  <si>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</si>
  <si>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</si>
  <si>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</si>
  <si>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</si>
  <si>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</si>
  <si>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</si>
  <si>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</si>
  <si>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</si>
  <si>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</si>
  <si>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</si>
  <si>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</si>
  <si>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</si>
  <si>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</si>
  <si>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</si>
  <si>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</si>
  <si>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</si>
  <si>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</si>
  <si>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</si>
  <si>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</si>
  <si>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</si>
  <si>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</si>
  <si>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</si>
  <si>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</si>
  <si>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</si>
  <si>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</si>
  <si>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</si>
  <si>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</si>
  <si>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</si>
  <si>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</si>
  <si>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</si>
  <si>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</si>
  <si>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</si>
  <si>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</si>
  <si>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</si>
  <si>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</si>
  <si>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</si>
  <si>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</si>
  <si>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</si>
  <si>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</si>
  <si>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</si>
  <si>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</si>
  <si>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</si>
  <si>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</si>
  <si>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</si>
  <si>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</si>
  <si>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</si>
  <si>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</si>
  <si>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</si>
  <si>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</si>
  <si>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</si>
  <si>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</si>
  <si>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</si>
  <si>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</si>
  <si>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</si>
  <si>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</si>
  <si>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</si>
  <si>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</si>
  <si>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</si>
  <si>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</si>
  <si>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</si>
  <si>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</si>
  <si>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</si>
  <si>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</si>
  <si>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</si>
  <si>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</si>
  <si>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</si>
  <si>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</si>
  <si>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</si>
  <si>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</si>
  <si>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</si>
  <si>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</si>
  <si>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</si>
  <si>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</si>
  <si>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</si>
  <si>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</si>
  <si>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</si>
  <si>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</si>
  <si>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</si>
  <si>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</si>
  <si>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</si>
  <si>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</si>
  <si>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</si>
  <si>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</si>
  <si>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</si>
  <si>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</si>
  <si>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</si>
  <si>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</si>
  <si>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</si>
  <si>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</si>
  <si>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</si>
  <si>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</si>
  <si>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</si>
  <si>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</si>
  <si>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</si>
  <si>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</si>
  <si>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</si>
  <si>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</si>
  <si>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</si>
  <si>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</si>
  <si>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</si>
  <si>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</si>
  <si>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</si>
  <si>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</si>
  <si>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</si>
  <si>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</si>
  <si>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</si>
  <si>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</si>
  <si>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</si>
  <si>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</si>
  <si>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</si>
  <si>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</si>
  <si>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</si>
  <si>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</si>
  <si>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</si>
  <si>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</si>
  <si>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</si>
  <si>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</si>
  <si>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</si>
  <si>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</si>
  <si>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</si>
  <si>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</si>
  <si>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</si>
  <si>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</si>
  <si>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</si>
  <si>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</si>
  <si>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</si>
  <si>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</si>
  <si>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</si>
  <si>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</si>
  <si>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</si>
  <si>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</si>
  <si>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</si>
  <si>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</si>
  <si>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</si>
  <si>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</si>
  <si>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</si>
  <si>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</si>
  <si>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</si>
  <si>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</si>
  <si>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</si>
  <si>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</si>
  <si>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</si>
  <si>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</si>
  <si>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</si>
  <si>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</si>
  <si>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</si>
  <si>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</si>
  <si>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</si>
  <si>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</si>
  <si>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</si>
  <si>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</si>
  <si>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</si>
  <si>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</si>
  <si>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</si>
  <si>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</si>
  <si>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</si>
  <si>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</si>
  <si>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</si>
  <si>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</si>
  <si>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</si>
  <si>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</si>
  <si>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</si>
  <si>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</si>
  <si>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</si>
  <si>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</si>
  <si>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</si>
  <si>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</si>
  <si>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</si>
  <si>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</si>
  <si>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</si>
  <si>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</si>
  <si>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</si>
  <si>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</si>
  <si>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</si>
  <si>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</si>
  <si>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</si>
  <si>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</si>
  <si>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</si>
  <si>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</si>
  <si>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</si>
  <si>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</si>
  <si>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</si>
  <si>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</si>
  <si>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</si>
  <si>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</si>
  <si>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</si>
  <si>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</si>
  <si>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</si>
  <si>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</si>
  <si>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</si>
  <si>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</si>
  <si>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</si>
  <si>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</si>
  <si>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</si>
  <si>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</si>
  <si>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</si>
  <si>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</si>
  <si>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</si>
  <si>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</si>
  <si>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</si>
  <si>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</si>
  <si>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</si>
  <si>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</si>
  <si>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</si>
  <si>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</si>
  <si>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</si>
  <si>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</si>
  <si>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</si>
  <si>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</si>
  <si>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</si>
  <si>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</si>
  <si>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</si>
  <si>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</si>
  <si>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</si>
  <si>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</si>
  <si>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</si>
  <si>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</si>
  <si>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</si>
  <si>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</si>
  <si>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</si>
  <si>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</si>
  <si>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</si>
  <si>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</si>
  <si>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</si>
  <si>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</si>
  <si>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</si>
  <si>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</si>
  <si>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</si>
  <si>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</si>
  <si>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</si>
  <si>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</si>
  <si>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</si>
  <si>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</si>
  <si>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</si>
  <si>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</si>
  <si>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</si>
  <si>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</si>
  <si>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</si>
  <si>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</si>
  <si>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</si>
  <si>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</si>
  <si>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</si>
  <si>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</si>
  <si>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</si>
  <si>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</si>
  <si>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</si>
  <si>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</si>
  <si>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</si>
  <si>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</si>
  <si>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</si>
  <si>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</si>
  <si>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</si>
  <si>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</si>
  <si>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</si>
  <si>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</si>
  <si>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</si>
  <si>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</si>
  <si>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</si>
  <si>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</si>
  <si>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</si>
  <si>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</si>
  <si>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</si>
  <si>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</si>
  <si>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</si>
  <si>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</si>
  <si>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</si>
  <si>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</si>
  <si>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</si>
  <si>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</si>
  <si>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</si>
  <si>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</si>
  <si>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</si>
  <si>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</si>
  <si>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</si>
  <si>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</si>
  <si>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</si>
  <si>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</si>
  <si>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</si>
  <si>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</si>
  <si>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</si>
  <si>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</si>
  <si>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</si>
  <si>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</si>
  <si>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</si>
  <si>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</si>
  <si>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</si>
  <si>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</si>
  <si>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</si>
  <si>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</si>
  <si>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</si>
  <si>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</si>
  <si>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</si>
  <si>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</si>
  <si>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</si>
  <si>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</si>
  <si>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</si>
  <si>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</si>
  <si>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</si>
  <si>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</si>
  <si>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</si>
  <si>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</si>
  <si>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</si>
  <si>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</si>
  <si>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</si>
  <si>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</si>
  <si>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</si>
  <si>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</si>
  <si>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</si>
  <si>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</si>
  <si>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</si>
  <si>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</si>
  <si>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</si>
  <si>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</si>
  <si>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</si>
  <si>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</si>
  <si>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</si>
  <si>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</si>
  <si>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</si>
  <si>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</si>
  <si>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</si>
  <si>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</si>
  <si>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</si>
  <si>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</si>
  <si>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</si>
  <si>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</si>
  <si>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</si>
  <si>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</si>
  <si>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</si>
  <si>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</si>
  <si>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</si>
  <si>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</si>
  <si>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</si>
  <si>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</si>
  <si>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</si>
  <si>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</si>
  <si>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</si>
  <si>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</si>
  <si>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</si>
  <si>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</si>
  <si>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</si>
  <si>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</si>
  <si>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</si>
  <si>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</si>
  <si>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</si>
  <si>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</si>
  <si>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</si>
  <si>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</si>
  <si>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</si>
  <si>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</si>
  <si>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</si>
  <si>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</si>
  <si>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</si>
  <si>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</si>
  <si>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</si>
  <si>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</si>
  <si>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</si>
  <si>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</si>
  <si>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</si>
  <si>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</si>
  <si>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</si>
  <si>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</si>
  <si>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</si>
  <si>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</si>
  <si>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</si>
  <si>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</si>
  <si>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</si>
  <si>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</si>
  <si>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</si>
  <si>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</si>
  <si>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</si>
  <si>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</si>
  <si>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</si>
  <si>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</si>
  <si>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</si>
  <si>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</si>
  <si>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</si>
  <si>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</si>
  <si>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</si>
  <si>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</si>
  <si>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</si>
  <si>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</si>
  <si>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</si>
  <si>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</si>
  <si>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</si>
  <si>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</si>
  <si>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</si>
  <si>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</si>
  <si>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</si>
  <si>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</si>
  <si>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</si>
  <si>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</si>
  <si>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</si>
  <si>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</si>
  <si>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</si>
  <si>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</si>
  <si>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</si>
  <si>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</si>
  <si>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</si>
  <si>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</si>
  <si>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</si>
  <si>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</si>
  <si>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</si>
  <si>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</si>
  <si>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</si>
  <si>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</si>
  <si>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</si>
  <si>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</si>
  <si>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</si>
  <si>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</si>
  <si>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</si>
  <si>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</si>
  <si>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</si>
  <si>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</si>
  <si>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</si>
  <si>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</si>
  <si>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</si>
  <si>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</si>
  <si>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</si>
  <si>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</si>
  <si>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</si>
  <si>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</si>
  <si>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</si>
  <si>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</si>
  <si>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</si>
  <si>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</si>
  <si>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</si>
  <si>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</si>
  <si>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</si>
  <si>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</si>
  <si>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</si>
  <si>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</si>
  <si>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</si>
  <si>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</si>
  <si>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</si>
  <si>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</si>
  <si>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</si>
  <si>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</si>
  <si>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</si>
  <si>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</si>
  <si>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</si>
  <si>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</si>
  <si>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</si>
  <si>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</si>
  <si>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</si>
  <si>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</si>
  <si>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</si>
  <si>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</si>
  <si>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</si>
  <si>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</si>
  <si>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</si>
  <si>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</si>
  <si>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</si>
  <si>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</si>
  <si>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</si>
  <si>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</si>
  <si>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</si>
  <si>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</si>
  <si>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</si>
  <si>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</si>
  <si>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</si>
  <si>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</si>
  <si>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</si>
  <si>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</si>
  <si>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</si>
  <si>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</si>
  <si>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</si>
  <si>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</si>
  <si>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</si>
  <si>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</si>
  <si>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</si>
  <si>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</si>
  <si>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</si>
  <si>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</si>
  <si>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</si>
  <si>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</si>
  <si>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</si>
  <si>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</si>
  <si>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</si>
  <si>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</si>
  <si>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</si>
  <si>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</si>
  <si>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</si>
  <si>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</si>
  <si>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</si>
  <si>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</si>
  <si>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</si>
  <si>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</si>
  <si>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</si>
  <si>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</si>
  <si>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</si>
  <si>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</si>
  <si>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</si>
  <si>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</si>
  <si>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</si>
  <si>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</si>
  <si>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</si>
  <si>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</si>
  <si>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</si>
  <si>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</si>
  <si>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</si>
  <si>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</si>
  <si>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</si>
  <si>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</si>
  <si>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</si>
  <si>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</si>
  <si>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</si>
  <si>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</si>
  <si>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</si>
  <si>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</si>
  <si>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</si>
  <si>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</si>
  <si>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</si>
  <si>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</si>
  <si>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</si>
  <si>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</si>
  <si>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</si>
  <si>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</si>
  <si>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</si>
  <si>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</si>
  <si>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</si>
  <si>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</si>
  <si>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</si>
  <si>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</si>
  <si>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</si>
  <si>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</si>
  <si>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</si>
  <si>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</si>
  <si>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</si>
  <si>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</si>
  <si>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</si>
  <si>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</si>
  <si>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</si>
  <si>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</si>
  <si>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</si>
  <si>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</si>
  <si>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</si>
  <si>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</si>
  <si>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</si>
  <si>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</si>
  <si>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</si>
  <si>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</si>
  <si>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</si>
  <si>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</si>
  <si>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</si>
  <si>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</si>
  <si>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</si>
  <si>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</si>
  <si>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</si>
  <si>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</si>
  <si>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</si>
  <si>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</si>
  <si>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</si>
  <si>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</si>
  <si>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</si>
  <si>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</si>
  <si>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</si>
  <si>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</si>
  <si>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</si>
  <si>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</si>
  <si>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</si>
  <si>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</si>
  <si>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</si>
  <si>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</si>
  <si>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</si>
  <si>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</si>
  <si>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</si>
  <si>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</si>
  <si>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</si>
  <si>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</si>
  <si>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</si>
  <si>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</si>
  <si>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</si>
  <si>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</si>
  <si>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</si>
  <si>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</si>
  <si>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</si>
  <si>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</si>
  <si>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</si>
  <si>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</si>
  <si>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</si>
  <si>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</si>
  <si>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</si>
  <si>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</si>
  <si>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</si>
  <si>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</si>
  <si>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</si>
  <si>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</si>
  <si>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</si>
  <si>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</si>
  <si>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</si>
  <si>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</si>
  <si>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</si>
  <si>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</si>
  <si>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</si>
  <si>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</si>
  <si>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</si>
  <si>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</si>
  <si>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</si>
  <si>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</si>
  <si>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</si>
  <si>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</si>
  <si>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</si>
  <si>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</si>
  <si>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</si>
  <si>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</si>
  <si>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</si>
  <si>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</si>
  <si>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</si>
  <si>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</si>
  <si>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</si>
  <si>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</si>
  <si>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</si>
  <si>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</si>
  <si>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</si>
  <si>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</si>
  <si>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</si>
  <si>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</si>
  <si>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</si>
  <si>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</si>
  <si>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</si>
  <si>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</si>
  <si>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</si>
  <si>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</si>
  <si>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</si>
  <si>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</si>
  <si>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</si>
  <si>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</si>
  <si>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</si>
  <si>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</si>
  <si>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</si>
  <si>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</si>
  <si>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</si>
  <si>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</si>
  <si>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</si>
  <si>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</si>
  <si>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</si>
  <si>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</si>
  <si>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</si>
  <si>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</si>
  <si>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</si>
  <si>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</si>
  <si>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</si>
  <si>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</si>
  <si>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</si>
  <si>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</si>
  <si>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</si>
  <si>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</si>
  <si>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</si>
  <si>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</si>
  <si>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</si>
  <si>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</si>
  <si>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</si>
  <si>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</si>
  <si>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</si>
  <si>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</si>
  <si>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</si>
  <si>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</si>
  <si>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</si>
  <si>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</si>
  <si>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</si>
  <si>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</si>
  <si>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</si>
  <si>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</si>
  <si>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</si>
  <si>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</si>
  <si>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</si>
  <si>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</si>
  <si>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</si>
  <si>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</si>
  <si>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</si>
  <si>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</si>
  <si>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</si>
  <si>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</si>
  <si>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</si>
  <si>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</si>
  <si>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</si>
  <si>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</si>
  <si>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</si>
  <si>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</si>
  <si>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</si>
  <si>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</si>
  <si>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</si>
  <si>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</si>
  <si>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</si>
  <si>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</si>
  <si>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</si>
  <si>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</si>
  <si>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</si>
  <si>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</si>
  <si>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</si>
  <si>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</si>
  <si>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</si>
  <si>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</si>
  <si>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</si>
  <si>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</si>
  <si>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</si>
  <si>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</si>
  <si>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</si>
  <si>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</si>
  <si>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</si>
  <si>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</si>
  <si>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</si>
  <si>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</si>
  <si>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</si>
  <si>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</si>
  <si>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</si>
  <si>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</si>
  <si>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</si>
  <si>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</si>
  <si>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</si>
  <si>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</si>
  <si>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</si>
  <si>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</si>
  <si>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</si>
  <si>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</si>
  <si>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</si>
  <si>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</si>
  <si>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</si>
  <si>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</si>
  <si>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</si>
  <si>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</si>
  <si>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</si>
  <si>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</si>
  <si>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</si>
  <si>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</si>
  <si>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</si>
  <si>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</si>
  <si>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</si>
  <si>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</si>
  <si>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</si>
  <si>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</si>
  <si>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</si>
  <si>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</si>
  <si>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</si>
  <si>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</si>
  <si>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</si>
  <si>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</si>
  <si>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</si>
  <si>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</si>
  <si>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</si>
  <si>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</si>
  <si>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</si>
  <si>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</si>
  <si>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</si>
  <si>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</si>
  <si>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</si>
  <si>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</si>
  <si>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</si>
  <si>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</si>
  <si>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</si>
  <si>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</si>
  <si>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</si>
  <si>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</si>
  <si>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</si>
  <si>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</si>
  <si>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</si>
  <si>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</si>
  <si>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</si>
  <si>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</si>
  <si>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</si>
  <si>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</si>
  <si>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</si>
  <si>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</si>
  <si>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</si>
  <si>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</si>
  <si>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</si>
  <si>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</si>
  <si>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</si>
  <si>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</si>
  <si>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</si>
  <si>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</si>
  <si>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</si>
  <si>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</si>
  <si>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</si>
  <si>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</si>
  <si>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</si>
  <si>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</si>
  <si>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</si>
  <si>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</si>
  <si>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</si>
  <si>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</si>
  <si>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</si>
  <si>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</si>
  <si>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</si>
  <si>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</si>
  <si>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</si>
  <si>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</si>
  <si>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</si>
  <si>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</si>
  <si>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</si>
  <si>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</si>
  <si>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</si>
  <si>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</si>
  <si>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</si>
  <si>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</si>
  <si>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</si>
  <si>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</si>
  <si>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</si>
  <si>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</si>
  <si>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</si>
  <si>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</si>
  <si>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</si>
  <si>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</si>
  <si>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</si>
  <si>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</si>
  <si>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</si>
  <si>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</si>
  <si>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</si>
  <si>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</si>
  <si>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</si>
  <si>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</si>
  <si>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</si>
  <si>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</si>
  <si>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</si>
  <si>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</si>
  <si>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</si>
  <si>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</si>
  <si>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</si>
  <si>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</si>
  <si>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</si>
  <si>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</si>
  <si>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</si>
  <si>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</si>
  <si>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</si>
  <si>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</si>
  <si>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</si>
  <si>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</si>
  <si>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</si>
  <si>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</si>
  <si>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</si>
  <si>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</si>
  <si>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</si>
  <si>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</si>
  <si>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</si>
  <si>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</si>
  <si>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</si>
  <si>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</si>
  <si>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</si>
  <si>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</si>
  <si>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</si>
  <si>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</si>
  <si>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</si>
  <si>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</si>
  <si>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</si>
  <si>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</si>
  <si>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</si>
  <si>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</si>
  <si>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</si>
  <si>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</si>
  <si>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</si>
  <si>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</si>
  <si>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</si>
  <si>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</si>
  <si>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</si>
  <si>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</si>
  <si>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</si>
  <si>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</si>
  <si>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</si>
  <si>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</si>
  <si>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</si>
  <si>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</si>
  <si>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</si>
  <si>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</si>
  <si>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</si>
  <si>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</si>
  <si>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</si>
  <si>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</si>
  <si>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</si>
  <si>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</si>
  <si>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</si>
  <si>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</si>
  <si>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</si>
  <si>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</si>
  <si>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</si>
  <si>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</si>
  <si>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</si>
  <si>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</si>
  <si>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</si>
  <si>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</si>
  <si>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</si>
  <si>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</si>
  <si>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</si>
  <si>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</si>
  <si>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</si>
  <si>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</si>
  <si>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</si>
  <si>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</si>
  <si>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</si>
  <si>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</si>
  <si>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</si>
  <si>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</si>
  <si>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</si>
  <si>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</si>
  <si>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</si>
  <si>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</si>
  <si>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</si>
  <si>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</si>
  <si>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</si>
  <si>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</si>
  <si>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</si>
  <si>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</si>
  <si>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</si>
  <si>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</si>
  <si>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</si>
  <si>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</si>
  <si>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</si>
  <si>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</si>
  <si>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</si>
  <si>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</si>
  <si>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</si>
  <si>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</si>
  <si>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</si>
  <si>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</si>
  <si>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</si>
  <si>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</si>
  <si>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</si>
  <si>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</si>
  <si>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</si>
  <si>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</si>
  <si>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</si>
  <si>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</si>
  <si>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</si>
  <si>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</si>
  <si>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</si>
  <si>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</si>
  <si>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</si>
  <si>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</si>
  <si>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</si>
  <si>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</si>
  <si>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</si>
  <si>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</si>
  <si>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</si>
  <si>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</si>
  <si>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</si>
  <si>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</si>
  <si>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</si>
  <si>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</si>
  <si>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</si>
  <si>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</si>
  <si>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</si>
  <si>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</si>
  <si>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</si>
  <si>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</si>
  <si>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</si>
  <si>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</si>
  <si>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</si>
  <si>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</si>
  <si>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</si>
  <si>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</si>
  <si>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</si>
  <si>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</si>
  <si>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</si>
  <si>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</si>
  <si>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</si>
  <si>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</si>
  <si>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</si>
  <si>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</si>
  <si>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</si>
  <si>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</si>
  <si>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</si>
  <si>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</si>
  <si>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</si>
  <si>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</si>
  <si>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</si>
  <si>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</si>
  <si>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</si>
  <si>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</si>
  <si>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</si>
  <si>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</si>
  <si>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</si>
  <si>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</si>
  <si>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</si>
  <si>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</si>
  <si>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</si>
  <si>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</si>
  <si>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</si>
  <si>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</si>
  <si>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</si>
  <si>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</si>
  <si>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</si>
  <si>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</si>
  <si>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</si>
  <si>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</si>
  <si>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</si>
  <si>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</si>
  <si>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</si>
  <si>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</si>
  <si>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</si>
  <si>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</si>
  <si>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</si>
  <si>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</si>
  <si>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</si>
  <si>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</si>
  <si>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</si>
  <si>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</si>
  <si>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</si>
  <si>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</si>
  <si>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</si>
  <si>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</si>
  <si>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</si>
  <si>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</si>
  <si>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</si>
  <si>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</si>
  <si>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</si>
  <si>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</si>
  <si>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</si>
  <si>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</si>
  <si>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</si>
  <si>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</si>
  <si>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</si>
  <si>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</si>
  <si>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</si>
  <si>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</si>
  <si>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</si>
  <si>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</si>
  <si>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</si>
  <si>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</si>
  <si>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</si>
  <si>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</si>
  <si>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</si>
  <si>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</si>
  <si>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</si>
  <si>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</si>
  <si>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</si>
  <si>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</si>
  <si>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</si>
  <si>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</si>
  <si>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</si>
  <si>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</si>
  <si>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</si>
  <si>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</si>
  <si>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</si>
  <si>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</si>
  <si>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</si>
  <si>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</si>
  <si>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</si>
  <si>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</si>
  <si>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</si>
  <si>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</si>
  <si>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</si>
  <si>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</si>
  <si>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</si>
  <si>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</si>
  <si>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</si>
  <si>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</si>
  <si>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</si>
  <si>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</si>
  <si>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</si>
  <si>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</si>
  <si>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</si>
  <si>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</si>
  <si>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</si>
  <si>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</si>
  <si>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</si>
  <si>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</si>
  <si>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</si>
  <si>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</si>
  <si>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</si>
  <si>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</si>
  <si>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</si>
  <si>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</si>
  <si>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</si>
  <si>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</si>
  <si>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</si>
  <si>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</si>
  <si>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</si>
  <si>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</si>
  <si>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</si>
  <si>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</si>
  <si>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</si>
  <si>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</si>
  <si>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</si>
  <si>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</si>
  <si>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</si>
  <si>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</si>
  <si>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</si>
  <si>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</si>
  <si>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</si>
  <si>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</si>
  <si>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</si>
  <si>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</si>
  <si>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</si>
  <si>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</si>
  <si>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</si>
  <si>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</si>
  <si>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</si>
  <si>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</si>
  <si>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</si>
  <si>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</si>
  <si>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</si>
  <si>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</si>
  <si>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</si>
  <si>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</si>
  <si>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</si>
  <si>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</si>
  <si>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</si>
  <si>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</si>
  <si>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</si>
  <si>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</si>
  <si>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</si>
  <si>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</si>
  <si>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</si>
  <si>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</si>
  <si>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</si>
  <si>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</si>
  <si>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</si>
  <si>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</si>
  <si>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</si>
  <si>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</si>
  <si>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</si>
  <si>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</si>
  <si>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</si>
  <si>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</si>
  <si>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</si>
  <si>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</si>
  <si>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</si>
  <si>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</si>
  <si>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</si>
  <si>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</si>
  <si>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</si>
  <si>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</si>
  <si>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</si>
  <si>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</si>
  <si>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</si>
  <si>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</si>
  <si>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</si>
  <si>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</si>
  <si>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</si>
  <si>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</si>
  <si>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</si>
  <si>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</si>
  <si>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</si>
  <si>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</si>
  <si>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</si>
  <si>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</si>
  <si>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</si>
  <si>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</si>
  <si>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</si>
  <si>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</si>
  <si>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</si>
  <si>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</si>
  <si>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</si>
  <si>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</si>
  <si>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</si>
  <si>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</si>
  <si>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</si>
  <si>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</si>
  <si>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</si>
  <si>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</si>
  <si>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</si>
  <si>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</si>
  <si>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</si>
  <si>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</si>
  <si>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</si>
  <si>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</si>
  <si>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</si>
  <si>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</si>
  <si>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</si>
  <si>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</si>
  <si>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</si>
  <si>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</si>
  <si>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</si>
  <si>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</si>
  <si>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</si>
  <si>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</si>
  <si>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</si>
  <si>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</si>
  <si>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</si>
  <si>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</si>
  <si>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</si>
  <si>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</si>
  <si>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</si>
  <si>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</si>
  <si>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</si>
  <si>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</si>
  <si>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</si>
  <si>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</si>
  <si>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</si>
  <si>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</si>
  <si>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</si>
  <si>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</si>
  <si>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</si>
  <si>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</si>
  <si>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</si>
  <si>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</si>
  <si>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</si>
  <si>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</si>
  <si>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</si>
  <si>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</si>
  <si>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</si>
  <si>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</si>
  <si>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</si>
  <si>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</si>
  <si>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</si>
  <si>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</si>
  <si>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</si>
  <si>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</si>
  <si>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</si>
  <si>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</si>
  <si>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</si>
  <si>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</si>
  <si>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</si>
  <si>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</si>
  <si>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</si>
  <si>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</si>
  <si>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</si>
  <si>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</si>
  <si>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</si>
  <si>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</si>
  <si>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</si>
  <si>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</si>
  <si>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</si>
  <si>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</si>
  <si>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</si>
  <si>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</si>
  <si>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</si>
  <si>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</si>
  <si>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</si>
  <si>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</si>
  <si>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</si>
  <si>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</si>
  <si>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</si>
  <si>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</si>
  <si>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</si>
  <si>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</si>
  <si>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</si>
  <si>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</si>
  <si>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</si>
  <si>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</si>
  <si>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</si>
  <si>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</si>
  <si>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</si>
  <si>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</si>
  <si>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</si>
  <si>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</si>
  <si>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</si>
  <si>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</si>
  <si>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</si>
  <si>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</si>
  <si>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</si>
  <si>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</si>
  <si>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</si>
  <si>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</si>
  <si>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</si>
  <si>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</si>
  <si>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</si>
  <si>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</si>
  <si>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</si>
  <si>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</si>
  <si>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</si>
  <si>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</si>
  <si>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</si>
  <si>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</si>
  <si>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</si>
  <si>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</si>
  <si>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</si>
  <si>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</si>
  <si>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</si>
  <si>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</si>
  <si>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</si>
  <si>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</si>
  <si>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</si>
  <si>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</si>
  <si>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</si>
  <si>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</si>
  <si>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</si>
  <si>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</si>
  <si>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</si>
  <si>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</si>
  <si>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</si>
  <si>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</si>
  <si>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</si>
  <si>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</si>
  <si>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</si>
  <si>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</si>
  <si>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</si>
  <si>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</si>
  <si>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</si>
  <si>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</si>
  <si>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</si>
  <si>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</si>
  <si>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</si>
  <si>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</si>
  <si>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</si>
  <si>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</si>
  <si>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</si>
  <si>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</si>
  <si>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</si>
  <si>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</si>
  <si>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</si>
  <si>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</si>
  <si>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</si>
  <si>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</si>
  <si>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</si>
  <si>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</si>
  <si>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</si>
  <si>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</si>
  <si>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</si>
  <si>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</si>
  <si>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</si>
  <si>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</si>
  <si>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</si>
  <si>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</si>
  <si>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</si>
  <si>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</si>
  <si>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</si>
  <si>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</si>
  <si>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</si>
  <si>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</si>
  <si>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</si>
  <si>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</si>
  <si>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</si>
  <si>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</si>
  <si>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</si>
  <si>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</si>
  <si>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</si>
  <si>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</si>
  <si>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</si>
  <si>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</si>
  <si>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</si>
  <si>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</si>
  <si>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</si>
  <si>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</si>
  <si>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</si>
  <si>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</si>
  <si>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</si>
  <si>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</si>
  <si>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</si>
  <si>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</si>
  <si>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</si>
  <si>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</si>
  <si>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</si>
  <si>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</si>
  <si>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</si>
  <si>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</si>
  <si>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</si>
  <si>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</si>
  <si>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</si>
  <si>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</si>
  <si>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</si>
  <si>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</si>
  <si>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</si>
  <si>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</si>
  <si>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</si>
  <si>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</si>
  <si>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</si>
  <si>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</si>
  <si>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</si>
  <si>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</si>
  <si>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</si>
  <si>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</si>
  <si>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</si>
  <si>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</si>
  <si>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</si>
  <si>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</si>
  <si>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</si>
  <si>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</si>
  <si>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</si>
  <si>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</si>
  <si>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</si>
  <si>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</si>
  <si>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</si>
  <si>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</si>
  <si>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</si>
  <si>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</si>
  <si>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</si>
  <si>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</si>
  <si>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</si>
  <si>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</si>
  <si>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</si>
  <si>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</si>
  <si>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</si>
  <si>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</si>
  <si>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</si>
  <si>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</si>
  <si>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</si>
  <si>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</si>
  <si>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</si>
  <si>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</si>
  <si>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</si>
  <si>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</si>
  <si>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</si>
  <si>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</si>
  <si>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</si>
  <si>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</si>
  <si>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</si>
  <si>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</si>
  <si>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</si>
  <si>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</si>
  <si>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</si>
  <si>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</si>
  <si>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</si>
  <si>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</si>
  <si>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</si>
  <si>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</si>
  <si>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</si>
  <si>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</si>
  <si>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</si>
  <si>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</si>
  <si>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</si>
  <si>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</si>
  <si>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</si>
  <si>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</si>
  <si>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</si>
  <si>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</si>
  <si>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</si>
  <si>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</si>
  <si>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</si>
  <si>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</si>
  <si>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</si>
  <si>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</si>
  <si>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</si>
  <si>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</si>
  <si>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</si>
  <si>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</si>
  <si>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</si>
  <si>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</si>
  <si>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</si>
  <si>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</si>
  <si>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</si>
  <si>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</si>
  <si>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</si>
  <si>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</si>
  <si>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</si>
  <si>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</si>
  <si>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</si>
  <si>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</si>
  <si>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</si>
  <si>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</si>
  <si>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</si>
  <si>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</si>
  <si>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</si>
  <si>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</si>
  <si>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</si>
  <si>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</si>
  <si>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</si>
  <si>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</si>
  <si>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</si>
  <si>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</si>
  <si>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</si>
  <si>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</si>
  <si>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</si>
  <si>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</si>
  <si>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</si>
  <si>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</si>
  <si>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</si>
  <si>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</si>
  <si>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</si>
  <si>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</si>
  <si>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</si>
  <si>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</si>
  <si>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</si>
  <si>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</si>
  <si>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</si>
  <si>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</si>
  <si>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</si>
  <si>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</si>
  <si>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</si>
  <si>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</si>
  <si>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</si>
  <si>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</si>
  <si>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</si>
  <si>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</si>
  <si>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</si>
  <si>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</si>
  <si>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</si>
  <si>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</si>
  <si>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</si>
  <si>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</si>
  <si>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</si>
  <si>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</si>
  <si>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</si>
  <si>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</si>
  <si>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</si>
  <si>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</si>
  <si>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</si>
  <si>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</si>
  <si>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</si>
  <si>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</si>
  <si>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</si>
  <si>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</si>
  <si>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</si>
  <si>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</si>
  <si>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</si>
  <si>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</si>
  <si>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</si>
  <si>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</si>
  <si>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</si>
  <si>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</si>
  <si>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</si>
  <si>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</si>
  <si>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</si>
  <si>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</si>
  <si>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</si>
  <si>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</si>
  <si>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</si>
  <si>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</si>
  <si>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</si>
  <si>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</si>
  <si>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</si>
  <si>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</si>
  <si>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</si>
  <si>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</si>
  <si>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</si>
  <si>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</si>
  <si>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</si>
  <si>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</si>
  <si>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</si>
  <si>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</si>
  <si>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</si>
  <si>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</si>
  <si>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</si>
  <si>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</si>
  <si>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</si>
  <si>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</si>
  <si>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</si>
  <si>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</si>
  <si>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</si>
  <si>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</si>
  <si>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</si>
  <si>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</si>
  <si>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</si>
  <si>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</si>
  <si>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</si>
  <si>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</si>
  <si>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</si>
  <si>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</si>
  <si>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</si>
  <si>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</si>
  <si>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</si>
  <si>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</si>
  <si>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</si>
  <si>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</si>
  <si>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</si>
  <si>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</si>
  <si>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</si>
  <si>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</si>
  <si>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</si>
  <si>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</si>
  <si>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</si>
  <si>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</si>
  <si>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</si>
  <si>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</si>
  <si>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</si>
  <si>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</si>
  <si>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</si>
  <si>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</si>
  <si>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</si>
  <si>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</si>
  <si>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</si>
  <si>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</si>
  <si>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</si>
  <si>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</si>
  <si>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</si>
  <si>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</si>
  <si>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</si>
  <si>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</si>
  <si>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</si>
  <si>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</si>
  <si>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</si>
  <si>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</si>
  <si>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</si>
  <si>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</si>
  <si>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</si>
  <si>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</si>
  <si>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</si>
  <si>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</si>
  <si>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</si>
  <si>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</si>
  <si>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</si>
  <si>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</si>
  <si>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</si>
  <si>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</si>
  <si>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</si>
  <si>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</si>
  <si>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</si>
  <si>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</si>
  <si>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</si>
  <si>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</si>
  <si>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</si>
  <si>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</si>
  <si>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</si>
  <si>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</si>
  <si>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</si>
  <si>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</si>
  <si>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</si>
  <si>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</si>
  <si>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</si>
  <si>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</si>
  <si>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</si>
  <si>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</si>
  <si>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</si>
  <si>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</si>
  <si>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</si>
  <si>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</si>
  <si>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</si>
  <si>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</si>
  <si>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</si>
  <si>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</si>
  <si>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</si>
  <si>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</si>
  <si>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</si>
  <si>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</si>
  <si>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</si>
  <si>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</si>
  <si>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</si>
  <si>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</si>
  <si>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</si>
  <si>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</si>
  <si>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</si>
  <si>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</si>
  <si>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</si>
  <si>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</si>
  <si>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</si>
  <si>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</si>
  <si>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</si>
  <si>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</si>
  <si>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</si>
  <si>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</si>
  <si>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</si>
  <si>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</si>
  <si>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</si>
  <si>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</si>
  <si>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</si>
  <si>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</si>
  <si>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</si>
  <si>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</si>
  <si>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</si>
  <si>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</si>
  <si>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</si>
  <si>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</si>
  <si>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</si>
  <si>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</si>
  <si>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</si>
  <si>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</si>
  <si>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</si>
  <si>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</si>
  <si>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</si>
  <si>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</si>
  <si>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</si>
  <si>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</si>
  <si>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</si>
  <si>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</si>
  <si>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</si>
  <si>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</si>
  <si>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</si>
  <si>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</si>
  <si>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</si>
  <si>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</si>
  <si>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</si>
  <si>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</si>
  <si>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</si>
  <si>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</si>
  <si>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</si>
  <si>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</si>
  <si>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</si>
  <si>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</si>
  <si>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</si>
  <si>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</si>
  <si>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</si>
  <si>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</si>
  <si>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</si>
  <si>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</si>
  <si>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</si>
  <si>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</si>
  <si>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</si>
  <si>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</si>
  <si>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</si>
  <si>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</si>
  <si>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</si>
  <si>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</si>
  <si>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</si>
  <si>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</si>
  <si>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</si>
  <si>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</si>
  <si>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</si>
  <si>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</si>
  <si>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</si>
  <si>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</si>
  <si>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</si>
  <si>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</si>
  <si>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</si>
  <si>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</si>
  <si>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</si>
  <si>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</si>
  <si>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</si>
  <si>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</si>
  <si>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</si>
  <si>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</si>
  <si>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</si>
  <si>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</si>
  <si>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</si>
  <si>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</si>
  <si>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</si>
  <si>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</si>
  <si>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</si>
  <si>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</si>
  <si>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</si>
  <si>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</si>
  <si>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</si>
  <si>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</si>
  <si>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</si>
  <si>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</si>
  <si>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</si>
  <si>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</si>
  <si>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</si>
  <si>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</si>
  <si>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</si>
  <si>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</si>
  <si>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</si>
  <si>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</si>
  <si>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</si>
  <si>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</si>
  <si>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</si>
  <si>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</si>
  <si>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</si>
  <si>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</si>
  <si>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</si>
  <si>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</si>
  <si>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</si>
  <si>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</si>
  <si>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</si>
  <si>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</si>
  <si>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</si>
  <si>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</si>
  <si>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</si>
  <si>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</si>
  <si>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</si>
  <si>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</si>
  <si>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</si>
  <si>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</si>
  <si>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</si>
  <si>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</si>
  <si>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</si>
  <si>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</si>
  <si>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</si>
  <si>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</si>
  <si>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</si>
  <si>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</si>
  <si>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</si>
  <si>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</si>
  <si>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</si>
  <si>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</si>
  <si>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</si>
  <si>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</si>
  <si>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</si>
  <si>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</si>
  <si>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</si>
  <si>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</si>
  <si>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</si>
  <si>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</si>
  <si>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</si>
  <si>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</si>
  <si>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</si>
  <si>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</si>
  <si>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</si>
  <si>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</si>
  <si>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</si>
  <si>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</si>
  <si>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</si>
  <si>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</si>
  <si>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</si>
  <si>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</si>
  <si>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</si>
  <si>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</si>
  <si>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</si>
  <si>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</si>
  <si>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</si>
  <si>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</si>
  <si>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</si>
  <si>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</si>
  <si>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</si>
  <si>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</si>
  <si>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</si>
  <si>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</si>
  <si>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</si>
  <si>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</si>
  <si>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</si>
  <si>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</si>
  <si>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</si>
  <si>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</si>
  <si>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</si>
  <si>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</si>
  <si>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</si>
  <si>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</si>
  <si>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</si>
  <si>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</si>
  <si>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</si>
  <si>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</si>
  <si>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</si>
  <si>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</si>
  <si>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</si>
  <si>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</si>
  <si>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</si>
  <si>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</si>
  <si>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</si>
  <si>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</si>
  <si>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</si>
  <si>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</si>
  <si>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</si>
  <si>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</si>
  <si>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</si>
  <si>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</si>
  <si>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</si>
  <si>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</si>
  <si>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</si>
  <si>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</si>
  <si>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</si>
  <si>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</si>
  <si>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</si>
  <si>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</si>
  <si>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</si>
  <si>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</si>
  <si>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</si>
  <si>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</si>
  <si>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</si>
  <si>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</si>
  <si>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</si>
  <si>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</si>
  <si>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</si>
  <si>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</si>
  <si>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</si>
  <si>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</si>
  <si>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</si>
  <si>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</si>
  <si>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</si>
  <si>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</si>
  <si>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</si>
  <si>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</si>
  <si>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</si>
  <si>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</si>
  <si>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</si>
  <si>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</si>
  <si>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</si>
  <si>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</si>
  <si>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</si>
  <si>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</si>
  <si>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</si>
  <si>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</si>
  <si>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</si>
  <si>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</si>
  <si>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</si>
  <si>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</si>
  <si>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</si>
  <si>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</si>
  <si>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</si>
  <si>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</si>
  <si>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</si>
  <si>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</si>
  <si>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</si>
  <si>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</si>
  <si>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</si>
  <si>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</si>
  <si>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</si>
  <si>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</si>
  <si>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</si>
  <si>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</si>
  <si>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</si>
  <si>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</si>
  <si>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</si>
  <si>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</si>
  <si>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</si>
  <si>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</si>
  <si>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</si>
  <si>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</si>
  <si>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</si>
  <si>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</si>
  <si>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</si>
  <si>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</si>
  <si>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</si>
  <si>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</si>
  <si>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</si>
  <si>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</si>
  <si>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</si>
  <si>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</si>
  <si>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</si>
  <si>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</si>
  <si>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</si>
  <si>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</si>
  <si>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</si>
  <si>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</si>
  <si>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</si>
  <si>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</si>
  <si>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</si>
  <si>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</si>
  <si>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</si>
  <si>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</si>
  <si>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</si>
  <si>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</si>
  <si>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</si>
  <si>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</si>
  <si>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</si>
  <si>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</si>
  <si>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</si>
  <si>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</si>
  <si>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</si>
  <si>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</si>
  <si>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</si>
  <si>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</si>
  <si>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</si>
  <si>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</si>
  <si>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</si>
  <si>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</si>
  <si>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</si>
  <si>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</si>
  <si>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</si>
  <si>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</si>
  <si>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</si>
  <si>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</si>
  <si>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</si>
  <si>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</si>
  <si>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</si>
  <si>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</si>
  <si>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</si>
  <si>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</si>
  <si>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</si>
  <si>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</si>
  <si>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</si>
  <si>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</si>
  <si>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</si>
  <si>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</si>
  <si>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</si>
  <si>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</si>
  <si>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</si>
  <si>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</si>
  <si>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</si>
  <si>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</si>
  <si>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</si>
  <si>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</si>
  <si>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</si>
  <si>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</si>
  <si>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</si>
  <si>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</si>
  <si>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</si>
  <si>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</si>
  <si>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</si>
  <si>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</si>
  <si>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</si>
  <si>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</si>
  <si>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</si>
  <si>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</si>
  <si>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</si>
  <si>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</si>
  <si>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</si>
  <si>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</si>
  <si>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</si>
  <si>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</si>
  <si>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</si>
  <si>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</si>
  <si>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</si>
  <si>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</si>
  <si>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</si>
  <si>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</si>
  <si>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</si>
  <si>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</si>
  <si>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</si>
  <si>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</si>
  <si>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</si>
  <si>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</si>
  <si>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</si>
  <si>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</si>
  <si>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</si>
  <si>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</si>
  <si>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</si>
  <si>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</si>
  <si>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</si>
  <si>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</si>
  <si>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</si>
  <si>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</si>
  <si>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</si>
  <si>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</si>
  <si>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</si>
  <si>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</si>
  <si>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</si>
  <si>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</si>
  <si>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</si>
  <si>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</si>
  <si>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</si>
  <si>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</si>
  <si>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</si>
  <si>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</si>
  <si>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</si>
  <si>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</si>
  <si>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</si>
  <si>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</si>
  <si>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</si>
  <si>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</si>
  <si>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</si>
  <si>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</si>
  <si>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</si>
  <si>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</si>
  <si>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</si>
  <si>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</si>
  <si>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</si>
  <si>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</si>
  <si>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</si>
  <si>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</si>
  <si>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</si>
  <si>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</si>
  <si>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</si>
  <si>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</si>
  <si>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</si>
  <si>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</si>
  <si>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</si>
  <si>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</si>
  <si>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</si>
  <si>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</si>
  <si>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</si>
  <si>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</si>
  <si>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</si>
  <si>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</si>
  <si>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</si>
  <si>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</si>
  <si>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</si>
  <si>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</si>
  <si>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</si>
  <si>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</si>
  <si>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</si>
  <si>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</si>
  <si>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</si>
  <si>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</si>
  <si>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</si>
  <si>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</si>
  <si>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</si>
  <si>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</si>
  <si>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</si>
  <si>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</si>
  <si>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</si>
  <si>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</si>
  <si>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</si>
  <si>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</si>
  <si>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</si>
  <si>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</si>
  <si>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</si>
  <si>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</si>
  <si>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</si>
  <si>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</si>
  <si>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</si>
  <si>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</si>
  <si>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</si>
  <si>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</si>
  <si>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</si>
  <si>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</si>
  <si>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</si>
  <si>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</si>
  <si>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</si>
  <si>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</si>
  <si>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</si>
  <si>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</si>
  <si>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</si>
  <si>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</si>
  <si>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</si>
  <si>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</si>
  <si>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</si>
  <si>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</si>
  <si>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</si>
  <si>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</si>
  <si>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</si>
  <si>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</si>
  <si>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</si>
  <si>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</si>
  <si>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</si>
  <si>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</si>
  <si>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</si>
  <si>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</si>
  <si>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</si>
  <si>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</si>
  <si>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</si>
  <si>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</si>
  <si>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</si>
  <si>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</si>
  <si>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</si>
  <si>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</si>
  <si>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</si>
  <si>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</si>
  <si>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</si>
  <si>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</si>
  <si>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</si>
  <si>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</si>
  <si>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</si>
  <si>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</si>
  <si>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</si>
  <si>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</si>
  <si>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</si>
  <si>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</si>
  <si>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</si>
  <si>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</si>
  <si>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</si>
  <si>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</si>
  <si>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</si>
  <si>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</si>
  <si>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</si>
  <si>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</si>
  <si>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</si>
  <si>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</si>
  <si>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</si>
  <si>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</si>
  <si>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</si>
  <si>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</si>
  <si>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</si>
  <si>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</si>
  <si>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</si>
  <si>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</si>
  <si>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</si>
  <si>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</si>
  <si>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</si>
  <si>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</si>
  <si>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</si>
  <si>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</si>
  <si>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</si>
  <si>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</si>
  <si>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</si>
  <si>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</si>
  <si>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</si>
  <si>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</si>
  <si>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</si>
  <si>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</si>
  <si>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</si>
  <si>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</si>
  <si>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</si>
  <si>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</si>
  <si>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</si>
  <si>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</si>
  <si>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</si>
  <si>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</si>
  <si>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</si>
  <si>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</si>
  <si>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</si>
  <si>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</si>
  <si>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</si>
  <si>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</si>
  <si>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</si>
  <si>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</si>
  <si>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</si>
  <si>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</si>
  <si>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</si>
  <si>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</si>
  <si>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</si>
  <si>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</si>
  <si>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</si>
  <si>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</si>
  <si>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</si>
  <si>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</si>
  <si>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</si>
  <si>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</si>
  <si>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</si>
  <si>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</si>
  <si>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</si>
  <si>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</si>
  <si>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</si>
  <si>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</si>
  <si>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</si>
  <si>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</si>
  <si>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</si>
  <si>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</si>
  <si>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</si>
  <si>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</si>
  <si>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</si>
  <si>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</si>
  <si>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</si>
  <si>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</si>
  <si>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</si>
  <si>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</si>
  <si>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</si>
  <si>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</si>
  <si>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</si>
  <si>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</si>
  <si>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</si>
  <si>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</si>
  <si>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</si>
  <si>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</si>
  <si>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</si>
  <si>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</si>
  <si>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</si>
  <si>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</si>
  <si>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</si>
  <si>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</si>
  <si>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</si>
  <si>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</si>
  <si>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</si>
  <si>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</si>
  <si>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</si>
  <si>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</si>
  <si>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</si>
  <si>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</si>
  <si>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</si>
  <si>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</si>
  <si>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</si>
  <si>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</si>
  <si>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</si>
  <si>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</si>
  <si>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</si>
  <si>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</si>
  <si>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</si>
  <si>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</si>
  <si>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</si>
  <si>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</si>
  <si>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</si>
  <si>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</si>
  <si>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</si>
  <si>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</si>
  <si>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</si>
  <si>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</si>
  <si>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</si>
  <si>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</si>
  <si>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</si>
  <si>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</si>
  <si>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</si>
  <si>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</si>
  <si>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</si>
  <si>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</si>
  <si>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</si>
  <si>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</si>
  <si>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</si>
  <si>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</si>
  <si>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</si>
  <si>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</si>
  <si>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</si>
  <si>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</si>
  <si>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</si>
  <si>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</si>
  <si>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</si>
  <si>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</si>
  <si>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</si>
  <si>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</si>
  <si>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</si>
  <si>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</si>
  <si>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</si>
  <si>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</si>
  <si>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</si>
  <si>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</si>
  <si>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</si>
  <si>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</si>
  <si>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</si>
  <si>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</si>
  <si>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</si>
  <si>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</si>
  <si>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</si>
  <si>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</si>
  <si>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</si>
  <si>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</si>
  <si>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</si>
  <si>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</si>
  <si>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</si>
  <si>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</si>
  <si>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</si>
  <si>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</si>
  <si>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</si>
  <si>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</si>
  <si>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</si>
  <si>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</si>
  <si>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</si>
  <si>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</si>
  <si>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</si>
  <si>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</si>
  <si>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</si>
  <si>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</si>
  <si>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</si>
  <si>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</si>
  <si>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</si>
  <si>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</si>
  <si>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</si>
  <si>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</si>
  <si>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</si>
  <si>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</si>
  <si>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</si>
  <si>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</si>
  <si>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</si>
  <si>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</si>
  <si>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</si>
  <si>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</si>
  <si>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</si>
  <si>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</si>
  <si>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</si>
  <si>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</si>
  <si>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</si>
  <si>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</si>
  <si>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</si>
  <si>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</si>
  <si>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</si>
  <si>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</si>
  <si>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</si>
  <si>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</si>
  <si>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</si>
  <si>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</si>
  <si>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</si>
  <si>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</si>
  <si>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</si>
  <si>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</si>
  <si>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</si>
  <si>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</si>
  <si>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</si>
  <si>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</si>
  <si>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</si>
  <si>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</si>
  <si>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</si>
  <si>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</si>
  <si>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</si>
  <si>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</si>
  <si>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</si>
  <si>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</si>
  <si>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</si>
  <si>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</si>
  <si>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</si>
  <si>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</si>
  <si>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</si>
  <si>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</si>
  <si>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</si>
  <si>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</si>
  <si>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</si>
  <si>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</si>
  <si>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</si>
  <si>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</si>
  <si>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</si>
  <si>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</si>
  <si>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</si>
  <si>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</si>
  <si>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</si>
  <si>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</si>
  <si>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</si>
  <si>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</si>
  <si>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</si>
  <si>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</si>
  <si>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</si>
  <si>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</si>
  <si>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</si>
  <si>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</si>
  <si>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</si>
  <si>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</si>
  <si>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</si>
  <si>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</si>
  <si>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</si>
  <si>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</si>
  <si>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</si>
  <si>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</si>
  <si>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</si>
  <si>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</si>
  <si>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</si>
  <si>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</si>
  <si>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</si>
  <si>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</si>
  <si>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</si>
  <si>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</si>
  <si>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</si>
  <si>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</si>
  <si>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</si>
  <si>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</si>
  <si>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</si>
  <si>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</si>
  <si>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</si>
  <si>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</si>
  <si>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</si>
  <si>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</si>
  <si>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</si>
  <si>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</si>
  <si>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</si>
  <si>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</si>
  <si>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</si>
  <si>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</si>
  <si>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</si>
  <si>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</si>
  <si>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</si>
  <si>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</si>
  <si>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</si>
  <si>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</si>
  <si>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</si>
  <si>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</si>
  <si>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</si>
  <si>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</si>
  <si>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</si>
  <si>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</si>
  <si>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</si>
  <si>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</si>
  <si>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</si>
  <si>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</si>
  <si>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</si>
  <si>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</si>
  <si>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</si>
  <si>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</si>
  <si>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</si>
  <si>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</si>
  <si>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</si>
  <si>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</si>
  <si>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</si>
  <si>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</si>
  <si>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</si>
  <si>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</si>
  <si>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</si>
  <si>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</si>
  <si>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</si>
  <si>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</si>
  <si>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</si>
  <si>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</si>
  <si>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</si>
  <si>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</si>
  <si>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</si>
  <si>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</si>
  <si>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</si>
  <si>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</si>
  <si>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</si>
  <si>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</si>
  <si>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</si>
  <si>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</si>
  <si>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</si>
  <si>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</si>
  <si>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</si>
  <si>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</si>
  <si>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</si>
  <si>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</si>
  <si>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</si>
  <si>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</si>
  <si>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</si>
  <si>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</si>
  <si>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</si>
  <si>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</si>
  <si>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</si>
  <si>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</si>
  <si>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</si>
  <si>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</si>
  <si>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</si>
  <si>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</si>
  <si>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</si>
  <si>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</si>
  <si>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</si>
  <si>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</si>
  <si>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</si>
  <si>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</si>
  <si>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</si>
  <si>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</si>
  <si>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</si>
  <si>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</si>
  <si>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</si>
  <si>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</si>
  <si>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</si>
  <si>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</si>
  <si>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</si>
  <si>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</si>
  <si>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</si>
  <si>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</si>
  <si>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</si>
  <si>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</si>
  <si>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</si>
  <si>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</si>
  <si>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</si>
  <si>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</si>
  <si>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</si>
  <si>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</si>
  <si>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</si>
  <si>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</si>
  <si>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</si>
  <si>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</si>
  <si>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</si>
  <si>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</si>
  <si>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</si>
  <si>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</si>
  <si>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</si>
  <si>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</si>
  <si>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</si>
  <si>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</si>
  <si>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</si>
  <si>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</si>
  <si>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</si>
  <si>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</si>
  <si>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</si>
  <si>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</si>
  <si>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</si>
  <si>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</si>
  <si>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</si>
  <si>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</si>
  <si>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</si>
  <si>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</si>
  <si>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</si>
  <si>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</si>
  <si>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</si>
  <si>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</si>
  <si>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</si>
  <si>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</si>
  <si>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</si>
  <si>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</si>
  <si>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</si>
  <si>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</si>
  <si>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</si>
  <si>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</si>
  <si>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</si>
  <si>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</si>
  <si>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</si>
  <si>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</si>
  <si>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</si>
  <si>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</si>
  <si>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</si>
  <si>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</si>
  <si>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</si>
  <si>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</si>
  <si>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</si>
  <si>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</si>
  <si>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</si>
  <si>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</si>
  <si>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</si>
  <si>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</si>
  <si>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</si>
  <si>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</si>
  <si>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</si>
  <si>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</si>
  <si>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</si>
  <si>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</si>
  <si>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</si>
  <si>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</si>
  <si>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</si>
  <si>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</si>
  <si>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</si>
  <si>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</si>
  <si>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</si>
  <si>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</si>
  <si>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</si>
  <si>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</si>
  <si>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</si>
  <si>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</si>
  <si>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</si>
  <si>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</si>
  <si>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</si>
  <si>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</si>
  <si>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</si>
  <si>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</si>
  <si>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</si>
  <si>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</si>
  <si>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</si>
  <si>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</si>
  <si>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</si>
  <si>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</si>
  <si>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</si>
  <si>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</si>
  <si>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</si>
  <si>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</si>
  <si>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</si>
  <si>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</si>
  <si>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</si>
  <si>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</si>
  <si>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</si>
  <si>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</si>
  <si>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</si>
  <si>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</si>
  <si>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</si>
  <si>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</si>
  <si>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</si>
  <si>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</si>
  <si>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</si>
  <si>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</si>
  <si>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</si>
  <si>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</si>
  <si>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</si>
  <si>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</si>
  <si>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</si>
  <si>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</si>
  <si>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</si>
  <si>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</si>
  <si>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</si>
  <si>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</si>
  <si>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</si>
  <si>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</si>
  <si>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</si>
  <si>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</si>
  <si>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</si>
  <si>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</si>
  <si>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</si>
  <si>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</si>
  <si>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</si>
  <si>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</si>
  <si>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</si>
  <si>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</si>
  <si>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</si>
  <si>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</si>
  <si>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</si>
  <si>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</si>
  <si>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</si>
  <si>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</si>
  <si>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</si>
  <si>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</si>
  <si>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</si>
  <si>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</si>
  <si>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</si>
  <si>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</si>
  <si>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</si>
  <si>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</si>
  <si>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</si>
  <si>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</si>
  <si>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</si>
  <si>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</si>
  <si>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</si>
  <si>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</si>
  <si>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</si>
  <si>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</si>
  <si>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</si>
  <si>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</si>
  <si>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</si>
  <si>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</si>
  <si>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</si>
  <si>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</si>
  <si>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</si>
  <si>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</si>
  <si>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</si>
  <si>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</si>
  <si>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</si>
  <si>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</si>
  <si>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</si>
  <si>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</si>
  <si>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</si>
  <si>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</si>
  <si>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</si>
  <si>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</si>
  <si>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</si>
  <si>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</si>
  <si>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</si>
  <si>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</si>
  <si>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</si>
  <si>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</si>
  <si>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</si>
  <si>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</si>
  <si>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</si>
  <si>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</si>
  <si>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</si>
  <si>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</si>
  <si>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</si>
  <si>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</si>
  <si>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</si>
  <si>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</si>
  <si>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</si>
  <si>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</si>
  <si>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</si>
  <si>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</si>
  <si>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</si>
  <si>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</si>
  <si>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</si>
  <si>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</si>
  <si>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</si>
  <si>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</si>
  <si>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</si>
  <si>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</si>
  <si>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</si>
  <si>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</si>
  <si>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</si>
  <si>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</si>
  <si>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</si>
  <si>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</si>
  <si>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</si>
  <si>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</si>
  <si>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</si>
  <si>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</si>
  <si>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</si>
  <si>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</si>
  <si>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</si>
  <si>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</si>
  <si>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</si>
  <si>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</si>
  <si>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</si>
  <si>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</si>
  <si>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</si>
  <si>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</si>
  <si>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</si>
  <si>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</si>
  <si>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</si>
  <si>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</si>
  <si>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</si>
  <si>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</si>
  <si>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</si>
  <si>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</si>
  <si>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</si>
  <si>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</si>
  <si>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</si>
  <si>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</si>
  <si>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</si>
  <si>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</si>
  <si>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</si>
  <si>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</si>
  <si>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</si>
  <si>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</si>
  <si>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</si>
  <si>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</si>
  <si>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</si>
  <si>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</si>
  <si>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</si>
  <si>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</si>
  <si>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</si>
  <si>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</si>
  <si>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</si>
  <si>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</si>
  <si>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</si>
  <si>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</si>
  <si>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</si>
  <si>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</si>
  <si>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</si>
  <si>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</si>
  <si>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</si>
  <si>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</si>
  <si>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</si>
  <si>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</si>
  <si>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</si>
  <si>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</si>
  <si>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</si>
  <si>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</si>
  <si>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</si>
  <si>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</si>
  <si>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</si>
  <si>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</si>
  <si>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</si>
  <si>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</si>
  <si>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</si>
  <si>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</si>
  <si>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</si>
  <si>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</si>
  <si>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</si>
  <si>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</si>
  <si>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</si>
  <si>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</si>
  <si>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</si>
  <si>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</si>
  <si>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</si>
  <si>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</si>
  <si>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</si>
  <si>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</si>
  <si>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</si>
  <si>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</si>
  <si>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</si>
  <si>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</si>
  <si>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</si>
  <si>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</si>
  <si>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</si>
  <si>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</si>
  <si>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</si>
  <si>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</si>
  <si>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</si>
  <si>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</si>
  <si>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</si>
  <si>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</si>
  <si>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</si>
  <si>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</si>
  <si>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</si>
  <si>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</si>
  <si>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</si>
  <si>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</si>
  <si>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</si>
  <si>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</si>
  <si>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</si>
  <si>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</si>
  <si>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</si>
  <si>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</si>
  <si>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</si>
  <si>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</si>
  <si>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</si>
  <si>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</si>
  <si>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</si>
  <si>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</si>
  <si>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</si>
  <si>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</si>
  <si>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</si>
  <si>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</si>
  <si>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</si>
  <si>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</si>
  <si>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</si>
  <si>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</si>
  <si>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</si>
  <si>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</si>
  <si>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</si>
  <si>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</si>
  <si>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</si>
  <si>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</si>
  <si>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</si>
  <si>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</si>
  <si>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</si>
  <si>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</si>
  <si>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</si>
  <si>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</si>
  <si>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</si>
  <si>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</si>
  <si>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</si>
  <si>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</si>
  <si>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</si>
  <si>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</si>
  <si>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</si>
  <si>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</si>
  <si>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</si>
  <si>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</si>
  <si>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</si>
  <si>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</si>
  <si>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</si>
  <si>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</si>
  <si>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</si>
  <si>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</si>
  <si>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</si>
  <si>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</si>
  <si>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</si>
  <si>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</si>
  <si>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</si>
  <si>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</si>
  <si>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</si>
  <si>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</si>
  <si>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</si>
  <si>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</si>
  <si>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</si>
  <si>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</si>
  <si>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</si>
  <si>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</si>
  <si>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</si>
  <si>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</si>
  <si>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</si>
  <si>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</si>
  <si>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</si>
  <si>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</si>
  <si>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</si>
  <si>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</si>
  <si>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</si>
  <si>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</si>
  <si>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</si>
  <si>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</si>
  <si>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</si>
  <si>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</si>
  <si>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</si>
  <si>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</si>
  <si>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</si>
  <si>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</si>
  <si>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</si>
  <si>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</si>
  <si>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</si>
  <si>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</si>
  <si>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</si>
  <si>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</si>
  <si>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</si>
  <si>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</si>
  <si>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</si>
  <si>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</si>
  <si>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</si>
  <si>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</si>
  <si>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</si>
  <si>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</si>
  <si>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</si>
  <si>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</si>
  <si>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</si>
  <si>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</si>
  <si>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</si>
  <si>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</si>
  <si>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</si>
  <si>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</si>
  <si>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</si>
  <si>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</si>
  <si>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</si>
  <si>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</si>
  <si>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</si>
  <si>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</si>
  <si>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</si>
  <si>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</si>
  <si>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</si>
  <si>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</si>
  <si>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</si>
  <si>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</si>
  <si>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</si>
  <si>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</si>
  <si>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</si>
  <si>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</si>
  <si>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</si>
  <si>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</si>
  <si>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</si>
  <si>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</si>
  <si>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</si>
  <si>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</si>
  <si>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</si>
  <si>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</si>
  <si>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</si>
  <si>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</si>
  <si>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</si>
  <si>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</si>
  <si>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</si>
  <si>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</si>
  <si>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</si>
  <si>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</si>
  <si>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</si>
  <si>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</si>
  <si>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</si>
  <si>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</si>
  <si>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</si>
  <si>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</si>
  <si>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</si>
  <si>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</si>
  <si>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</si>
  <si>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</si>
  <si>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</si>
  <si>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</si>
  <si>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</si>
  <si>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</si>
  <si>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</si>
  <si>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</si>
  <si>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</si>
  <si>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</si>
  <si>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</si>
  <si>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</si>
  <si>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</si>
  <si>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</si>
  <si>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</si>
  <si>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</si>
  <si>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</si>
  <si>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</si>
  <si>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</si>
  <si>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</si>
  <si>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</si>
  <si>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</si>
  <si>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</si>
  <si>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</si>
  <si>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</si>
  <si>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</si>
  <si>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</si>
  <si>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</si>
  <si>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</si>
  <si>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</si>
  <si>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</si>
  <si>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</si>
  <si>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</si>
  <si>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</si>
  <si>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</si>
  <si>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</si>
  <si>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</si>
  <si>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</si>
  <si>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</si>
  <si>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</si>
  <si>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</si>
  <si>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</si>
  <si>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</si>
  <si>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</si>
  <si>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</si>
  <si>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</si>
  <si>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</si>
  <si>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</si>
  <si>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</si>
  <si>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</si>
  <si>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</si>
  <si>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</si>
  <si>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</si>
  <si>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</si>
  <si>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</si>
  <si>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</si>
  <si>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</si>
  <si>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</si>
  <si>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</si>
  <si>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</si>
  <si>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</si>
  <si>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</si>
  <si>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</si>
  <si>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</si>
  <si>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</si>
  <si>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</si>
  <si>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</si>
  <si>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</si>
  <si>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</si>
  <si>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</si>
  <si>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</si>
  <si>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</si>
  <si>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</si>
  <si>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</si>
  <si>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</si>
  <si>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</si>
  <si>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</si>
  <si>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</si>
  <si>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</si>
  <si>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</si>
  <si>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</si>
  <si>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</si>
  <si>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</si>
  <si>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</si>
  <si>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</si>
  <si>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</si>
  <si>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</si>
  <si>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</si>
  <si>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</si>
  <si>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</si>
  <si>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</si>
  <si>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</si>
  <si>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</si>
  <si>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</si>
  <si>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</si>
  <si>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</si>
  <si>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</si>
  <si>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</si>
  <si>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</si>
  <si>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</si>
  <si>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</si>
  <si>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</si>
  <si>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</si>
  <si>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</si>
  <si>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</si>
  <si>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</si>
  <si>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</si>
  <si>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</si>
  <si>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</si>
  <si>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</si>
  <si>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</si>
  <si>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</si>
  <si>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</si>
  <si>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</si>
  <si>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</si>
  <si>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</si>
  <si>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</si>
  <si>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</si>
  <si>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</si>
  <si>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</si>
  <si>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</si>
  <si>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</si>
  <si>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</si>
  <si>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</si>
  <si>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</si>
  <si>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</si>
  <si>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</si>
  <si>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</si>
  <si>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</si>
  <si>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</si>
  <si>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</si>
  <si>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</si>
  <si>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</si>
  <si>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</si>
  <si>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</si>
  <si>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</si>
  <si>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</si>
  <si>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</si>
  <si>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</si>
  <si>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</si>
  <si>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</si>
  <si>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</si>
  <si>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</si>
  <si>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</si>
  <si>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</si>
  <si>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</si>
  <si>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</si>
  <si>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</si>
  <si>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</si>
  <si>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</si>
  <si>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</si>
  <si>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</si>
  <si>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</si>
  <si>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</si>
  <si>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</si>
  <si>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</si>
  <si>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</si>
  <si>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</si>
  <si>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</si>
  <si>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</si>
  <si>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</si>
  <si>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</si>
  <si>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</si>
  <si>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</si>
  <si>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</si>
  <si>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</si>
  <si>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</si>
  <si>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</si>
  <si>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</si>
  <si>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</si>
  <si>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</si>
  <si>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</si>
  <si>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</si>
  <si>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</si>
  <si>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</si>
  <si>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</si>
  <si>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</si>
  <si>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</si>
  <si>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</si>
  <si>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</si>
  <si>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</si>
  <si>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</si>
  <si>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</si>
  <si>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</si>
  <si>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</si>
  <si>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</si>
  <si>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</si>
  <si>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</si>
  <si>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</si>
  <si>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</si>
  <si>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</si>
  <si>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</si>
  <si>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</si>
  <si>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</si>
  <si>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</si>
  <si>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</si>
  <si>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</si>
  <si>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</si>
  <si>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</si>
  <si>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</si>
  <si>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</si>
  <si>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</si>
  <si>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</si>
  <si>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</si>
  <si>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</si>
  <si>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</si>
  <si>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</si>
  <si>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</si>
  <si>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</si>
  <si>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</si>
  <si>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</si>
  <si>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</si>
  <si>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</si>
  <si>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</si>
  <si>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</si>
  <si>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</si>
  <si>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</si>
  <si>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</si>
  <si>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</si>
  <si>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</si>
  <si>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</si>
  <si>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</si>
  <si>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</si>
  <si>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</si>
  <si>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</si>
  <si>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</si>
  <si>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</si>
  <si>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</si>
  <si>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</si>
  <si>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</si>
  <si>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</si>
  <si>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</si>
  <si>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</si>
  <si>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</si>
  <si>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</si>
  <si>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</si>
  <si>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</si>
  <si>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</si>
  <si>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</si>
  <si>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</si>
  <si>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</si>
  <si>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</si>
  <si>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</si>
  <si>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</si>
  <si>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</si>
  <si>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</si>
  <si>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</si>
  <si>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</si>
  <si>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</si>
  <si>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</si>
  <si>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</si>
  <si>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</si>
  <si>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</si>
  <si>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</si>
  <si>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</si>
  <si>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</si>
  <si>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</si>
  <si>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</si>
  <si>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</si>
  <si>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</si>
  <si>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</si>
  <si>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</si>
  <si>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</si>
  <si>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</si>
  <si>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</si>
  <si>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</si>
  <si>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</si>
  <si>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</si>
  <si>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</si>
  <si>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</si>
  <si>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</si>
  <si>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</si>
  <si>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</si>
  <si>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</si>
  <si>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</si>
  <si>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</si>
  <si>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</si>
  <si>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</si>
  <si>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</si>
  <si>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</si>
  <si>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</si>
  <si>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</si>
  <si>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</si>
  <si>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</si>
  <si>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</si>
  <si>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</si>
  <si>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</si>
  <si>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</si>
  <si>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</si>
  <si>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</si>
  <si>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</si>
  <si>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</si>
  <si>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</si>
  <si>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</si>
  <si>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</si>
  <si>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</si>
  <si>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</si>
  <si>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</si>
  <si>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</si>
  <si>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</si>
  <si>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</si>
  <si>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</si>
  <si>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</si>
  <si>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</si>
  <si>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</si>
  <si>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</si>
  <si>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</si>
  <si>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</si>
  <si>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</si>
  <si>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</si>
  <si>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</si>
  <si>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</si>
  <si>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</si>
  <si>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</si>
  <si>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</si>
  <si>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</si>
  <si>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</si>
  <si>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</si>
  <si>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</si>
  <si>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</si>
  <si>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</si>
  <si>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</si>
  <si>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</si>
  <si>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</si>
  <si>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</si>
  <si>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</si>
  <si>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</si>
  <si>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</si>
  <si>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</si>
  <si>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</si>
  <si>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</si>
  <si>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</si>
  <si>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</si>
  <si>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</si>
  <si>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</si>
  <si>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</si>
  <si>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</si>
  <si>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</si>
  <si>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</si>
  <si>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</si>
  <si>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</si>
  <si>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</si>
  <si>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</si>
  <si>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</si>
  <si>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</si>
  <si>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</si>
  <si>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</si>
  <si>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</si>
  <si>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</si>
  <si>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</si>
  <si>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</si>
  <si>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</si>
  <si>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</si>
  <si>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</si>
  <si>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</si>
  <si>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</si>
  <si>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</si>
  <si>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</si>
  <si>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</si>
  <si>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</si>
  <si>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</si>
  <si>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</si>
  <si>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</si>
  <si>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</si>
  <si>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</si>
  <si>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</si>
  <si>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</si>
  <si>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</si>
  <si>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</si>
  <si>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</si>
  <si>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</si>
  <si>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</si>
  <si>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</si>
  <si>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</si>
  <si>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</si>
  <si>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</si>
  <si>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</si>
  <si>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</si>
  <si>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</si>
  <si>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</si>
  <si>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</si>
  <si>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</si>
  <si>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</si>
  <si>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</si>
  <si>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</si>
  <si>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</si>
  <si>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</si>
  <si>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</si>
  <si>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</si>
  <si>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</si>
  <si>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</si>
  <si>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</si>
  <si>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</si>
  <si>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</si>
  <si>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</si>
  <si>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</si>
  <si>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</si>
  <si>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</si>
  <si>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</si>
  <si>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</si>
  <si>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</si>
  <si>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</si>
  <si>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</si>
  <si>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</si>
  <si>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</si>
  <si>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</si>
  <si>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</si>
  <si>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</si>
  <si>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</si>
  <si>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</si>
  <si>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</si>
  <si>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</si>
  <si>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</si>
  <si>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</si>
  <si>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</si>
  <si>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</si>
  <si>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</si>
  <si>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</si>
  <si>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</si>
  <si>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</si>
  <si>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</si>
  <si>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</si>
  <si>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</si>
  <si>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</si>
  <si>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</si>
  <si>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</si>
  <si>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</si>
  <si>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</si>
  <si>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</si>
  <si>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</si>
  <si>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</si>
  <si>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</si>
  <si>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</si>
  <si>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</si>
  <si>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</si>
  <si>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</si>
  <si>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</si>
  <si>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</si>
  <si>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</si>
  <si>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</si>
  <si>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</si>
  <si>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</si>
  <si>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</si>
  <si>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</si>
  <si>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</si>
  <si>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</si>
  <si>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</si>
  <si>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</si>
  <si>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</si>
  <si>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</si>
  <si>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</si>
  <si>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</si>
  <si>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</si>
  <si>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</si>
  <si>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</si>
  <si>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</si>
  <si>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</si>
  <si>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</si>
  <si>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</si>
  <si>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</si>
  <si>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</si>
  <si>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</si>
  <si>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</si>
  <si>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</si>
  <si>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</si>
  <si>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</si>
  <si>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</si>
  <si>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</si>
  <si>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</si>
  <si>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</si>
  <si>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</si>
  <si>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</si>
  <si>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</si>
  <si>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</si>
  <si>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</si>
  <si>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</si>
  <si>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</si>
  <si>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</si>
  <si>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</si>
  <si>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</si>
  <si>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</si>
  <si>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</si>
  <si>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</si>
  <si>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</si>
  <si>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</si>
  <si>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</si>
  <si>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</si>
  <si>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</si>
  <si>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</si>
  <si>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</si>
  <si>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</si>
  <si>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</si>
  <si>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</si>
  <si>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</si>
  <si>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</si>
  <si>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</si>
  <si>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</si>
  <si>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</si>
  <si>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</si>
  <si>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</si>
  <si>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</si>
  <si>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</si>
  <si>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</si>
  <si>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</si>
  <si>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</si>
  <si>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</si>
  <si>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</si>
  <si>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</si>
  <si>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</si>
  <si>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</si>
  <si>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</si>
  <si>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</si>
  <si>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</si>
  <si>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</si>
  <si>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</si>
  <si>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</si>
  <si>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</si>
  <si>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</si>
  <si>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</si>
  <si>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</si>
  <si>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</si>
  <si>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</si>
  <si>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</si>
  <si>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</si>
  <si>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</si>
  <si>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</si>
  <si>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</si>
  <si>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</si>
  <si>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</si>
  <si>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</si>
  <si>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</si>
  <si>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</si>
  <si>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</si>
  <si>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</si>
  <si>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</si>
  <si>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</si>
  <si>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</si>
  <si>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</si>
  <si>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</si>
  <si>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</si>
  <si>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</si>
  <si>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</si>
  <si>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</si>
  <si>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</si>
  <si>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</si>
  <si>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</si>
  <si>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</si>
  <si>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</si>
  <si>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</si>
  <si>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</si>
  <si>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</si>
  <si>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</si>
  <si>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</si>
  <si>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</si>
  <si>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</si>
  <si>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</si>
  <si>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</si>
  <si>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</si>
  <si>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</si>
  <si>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</si>
  <si>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</si>
  <si>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</si>
  <si>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</si>
  <si>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</si>
  <si>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</si>
  <si>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</si>
  <si>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</si>
  <si>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</si>
  <si>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</si>
  <si>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</si>
  <si>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</si>
  <si>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</si>
  <si>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</si>
  <si>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</si>
  <si>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</si>
  <si>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</si>
  <si>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</si>
  <si>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</si>
  <si>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</si>
  <si>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</si>
  <si>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</si>
  <si>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</si>
  <si>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</si>
  <si>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</si>
  <si>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</si>
  <si>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</si>
  <si>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</si>
  <si>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</si>
  <si>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</si>
  <si>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</si>
  <si>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</si>
  <si>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</si>
  <si>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</si>
  <si>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</si>
  <si>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</si>
  <si>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</si>
  <si>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</si>
  <si>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</si>
  <si>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</si>
  <si>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</si>
  <si>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</si>
  <si>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</si>
  <si>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</si>
  <si>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</si>
  <si>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</si>
  <si>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</si>
  <si>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</si>
  <si>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</si>
  <si>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</si>
  <si>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</si>
  <si>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</si>
  <si>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</si>
  <si>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</si>
  <si>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</si>
  <si>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</si>
  <si>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</si>
  <si>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</si>
  <si>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</si>
  <si>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</si>
  <si>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</si>
  <si>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</si>
  <si>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</si>
  <si>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</si>
  <si>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</si>
  <si>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</si>
  <si>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</si>
  <si>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</si>
  <si>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</si>
  <si>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</si>
  <si>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</si>
  <si>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</si>
  <si>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</si>
  <si>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</si>
  <si>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</si>
  <si>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</si>
  <si>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</si>
  <si>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</si>
  <si>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</si>
  <si>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</si>
  <si>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</si>
  <si>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</si>
  <si>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</si>
  <si>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</si>
  <si>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</si>
  <si>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</si>
  <si>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</si>
  <si>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</si>
  <si>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</si>
  <si>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</si>
  <si>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</si>
  <si>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</si>
  <si>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</si>
  <si>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</si>
  <si>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</si>
  <si>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</si>
  <si>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</si>
  <si>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</si>
  <si>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</si>
  <si>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</si>
  <si>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</si>
  <si>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</si>
  <si>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</si>
  <si>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</si>
  <si>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</si>
  <si>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</si>
  <si>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</si>
  <si>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</si>
  <si>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</si>
  <si>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</si>
  <si>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</si>
  <si>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</si>
  <si>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</si>
  <si>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</si>
  <si>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</si>
  <si>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</si>
  <si>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</si>
  <si>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</si>
  <si>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</si>
  <si>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</si>
  <si>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</si>
  <si>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</si>
  <si>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</si>
  <si>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</si>
  <si>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</si>
  <si>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</si>
  <si>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</si>
  <si>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</si>
  <si>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</si>
  <si>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</si>
  <si>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</si>
  <si>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</si>
  <si>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</si>
  <si>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</si>
  <si>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</si>
  <si>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</si>
  <si>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</si>
  <si>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</si>
  <si>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</si>
  <si>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</si>
  <si>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</si>
  <si>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</si>
  <si>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</si>
  <si>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</si>
  <si>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</si>
  <si>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</si>
  <si>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</si>
  <si>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</si>
  <si>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</si>
  <si>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</si>
  <si>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</si>
  <si>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</si>
  <si>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</si>
  <si>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</si>
  <si>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</si>
  <si>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</si>
  <si>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</si>
  <si>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</si>
  <si>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</si>
  <si>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</si>
  <si>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</si>
  <si>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</si>
  <si>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</si>
  <si>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</si>
  <si>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</si>
  <si>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</si>
  <si>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</si>
  <si>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</si>
  <si>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</si>
  <si>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</si>
  <si>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</si>
  <si>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</si>
  <si>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</si>
  <si>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</si>
  <si>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</si>
  <si>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</si>
  <si>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</si>
  <si>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</si>
  <si>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</si>
  <si>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</si>
  <si>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</si>
  <si>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</si>
  <si>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</si>
  <si>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</si>
  <si>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</si>
  <si>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</si>
  <si>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</si>
  <si>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</si>
  <si>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</si>
  <si>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</si>
  <si>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</si>
  <si>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</si>
  <si>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</si>
  <si>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</si>
  <si>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</si>
  <si>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</si>
  <si>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</si>
  <si>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</si>
  <si>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</si>
  <si>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</si>
  <si>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</si>
  <si>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</si>
  <si>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</si>
  <si>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</si>
  <si>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</si>
  <si>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</si>
  <si>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</si>
  <si>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</si>
  <si>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</si>
  <si>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</si>
  <si>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</si>
  <si>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</si>
  <si>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</si>
  <si>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</si>
  <si>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</si>
  <si>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</si>
  <si>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</si>
  <si>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</si>
  <si>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</si>
  <si>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</si>
  <si>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</si>
  <si>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</si>
  <si>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</si>
  <si>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</si>
  <si>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</si>
  <si>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</si>
  <si>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</si>
  <si>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</si>
  <si>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</si>
  <si>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</si>
  <si>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</si>
  <si>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</si>
  <si>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</si>
  <si>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</si>
  <si>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</si>
  <si>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</si>
  <si>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</si>
  <si>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</si>
  <si>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</si>
  <si>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</si>
  <si>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</si>
  <si>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</si>
  <si>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</si>
  <si>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</si>
  <si>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</si>
  <si>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</si>
  <si>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</si>
  <si>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</si>
  <si>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</si>
  <si>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</si>
  <si>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</si>
  <si>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</si>
  <si>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</si>
  <si>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</si>
  <si>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</si>
  <si>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</si>
  <si>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</si>
  <si>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</si>
  <si>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</si>
  <si>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</si>
  <si>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</si>
  <si>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</si>
  <si>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</si>
  <si>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</si>
  <si>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</si>
  <si>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</si>
  <si>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</si>
  <si>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</si>
  <si>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</si>
  <si>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</si>
  <si>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</si>
  <si>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</si>
  <si>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</si>
  <si>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</si>
  <si>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</si>
  <si>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</si>
  <si>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</si>
  <si>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</si>
  <si>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</si>
  <si>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</si>
  <si>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</si>
  <si>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</si>
  <si>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</si>
  <si>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</si>
  <si>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</si>
  <si>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</si>
  <si>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</si>
  <si>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</si>
  <si>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</si>
  <si>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</si>
  <si>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</si>
  <si>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</si>
  <si>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</si>
  <si>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</si>
  <si>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</si>
  <si>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</si>
  <si>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</si>
  <si>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</si>
  <si>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</si>
  <si>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</si>
  <si>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</si>
  <si>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</si>
  <si>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</si>
  <si>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</si>
  <si>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</si>
  <si>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</si>
  <si>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</si>
  <si>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</si>
  <si>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</si>
  <si>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</si>
  <si>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</si>
  <si>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</si>
  <si>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</si>
  <si>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</si>
  <si>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</si>
  <si>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</si>
  <si>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</si>
  <si>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</si>
  <si>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</si>
  <si>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</si>
  <si>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</si>
  <si>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</si>
  <si>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</si>
  <si>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</si>
  <si>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</si>
  <si>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</si>
  <si>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</si>
  <si>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</si>
  <si>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</si>
  <si>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</si>
  <si>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</si>
  <si>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</si>
  <si>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</si>
  <si>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</si>
  <si>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</si>
  <si>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</si>
  <si>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</si>
  <si>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</si>
  <si>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</si>
  <si>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</si>
  <si>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</si>
  <si>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</si>
  <si>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</si>
  <si>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</si>
  <si>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</si>
  <si>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</si>
  <si>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</si>
  <si>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</si>
  <si>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</si>
  <si>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</si>
  <si>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</si>
  <si>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</si>
  <si>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</si>
  <si>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</si>
  <si>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</si>
  <si>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</si>
  <si>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</si>
  <si>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</si>
  <si>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</si>
  <si>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</si>
  <si>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</si>
  <si>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</si>
  <si>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</si>
  <si>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</si>
  <si>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</si>
  <si>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</si>
  <si>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</si>
  <si>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</si>
  <si>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</si>
  <si>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</si>
  <si>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</si>
  <si>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</si>
  <si>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</si>
  <si>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</si>
  <si>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</si>
  <si>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</si>
  <si>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</si>
  <si>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</si>
  <si>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</si>
  <si>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</si>
  <si>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</si>
  <si>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</si>
  <si>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</si>
  <si>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</si>
  <si>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</si>
  <si>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</si>
  <si>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</si>
  <si>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</si>
  <si>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</si>
  <si>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</si>
  <si>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</si>
  <si>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</si>
  <si>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</si>
  <si>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</si>
  <si>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</si>
  <si>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</si>
  <si>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</si>
  <si>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</si>
  <si>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</si>
  <si>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</si>
  <si>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</si>
  <si>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</si>
  <si>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</si>
  <si>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</si>
  <si>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</si>
  <si>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</si>
  <si>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</si>
  <si>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</si>
  <si>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</si>
  <si>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</si>
  <si>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</si>
  <si>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</si>
  <si>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</si>
  <si>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</si>
  <si>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</si>
  <si>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</si>
  <si>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</si>
  <si>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</si>
  <si>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</si>
  <si>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</si>
  <si>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</si>
  <si>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</si>
  <si>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</si>
  <si>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</si>
  <si>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</si>
  <si>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</si>
  <si>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</si>
  <si>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</si>
  <si>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</si>
  <si>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</si>
  <si>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</si>
  <si>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</si>
  <si>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</si>
  <si>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</si>
  <si>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</si>
  <si>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</si>
  <si>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</si>
  <si>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</si>
  <si>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</si>
  <si>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</si>
  <si>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</si>
  <si>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</si>
  <si>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</si>
  <si>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</si>
  <si>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</si>
  <si>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</si>
  <si>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</si>
  <si>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</si>
  <si>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</si>
  <si>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</si>
  <si>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</si>
  <si>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</si>
  <si>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</si>
  <si>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</si>
  <si>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</si>
  <si>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</si>
  <si>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</si>
  <si>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</si>
  <si>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</si>
  <si>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</si>
  <si>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</si>
  <si>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</si>
  <si>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</si>
  <si>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</si>
  <si>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</si>
  <si>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</si>
  <si>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</si>
  <si>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</si>
  <si>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</si>
  <si>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</si>
  <si>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</si>
  <si>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</si>
  <si>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</si>
  <si>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</si>
  <si>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</si>
  <si>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</si>
  <si>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</si>
  <si>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</si>
  <si>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</si>
  <si>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</si>
  <si>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</si>
  <si>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</si>
  <si>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</si>
  <si>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</si>
  <si>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</si>
  <si>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</si>
  <si>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</si>
  <si>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</si>
  <si>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</si>
  <si>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</si>
  <si>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</si>
  <si>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</si>
  <si>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</si>
  <si>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</si>
  <si>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</si>
  <si>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</si>
  <si>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</si>
  <si>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</si>
  <si>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</si>
  <si>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</si>
  <si>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</si>
  <si>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</si>
  <si>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</si>
  <si>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</si>
  <si>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</si>
  <si>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</si>
  <si>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</si>
  <si>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</si>
  <si>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</si>
  <si>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</si>
  <si>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</si>
  <si>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</si>
  <si>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</si>
  <si>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</si>
  <si>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</si>
  <si>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</si>
  <si>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</si>
  <si>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</si>
  <si>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</si>
  <si>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</si>
  <si>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</si>
  <si>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</si>
  <si>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</si>
  <si>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</si>
  <si>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</si>
  <si>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</si>
  <si>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</si>
  <si>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</si>
  <si>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</si>
  <si>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</si>
  <si>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</si>
  <si>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</si>
  <si>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</si>
  <si>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</si>
  <si>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</si>
  <si>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</si>
  <si>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</si>
  <si>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</si>
  <si>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</si>
  <si>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</si>
  <si>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</si>
  <si>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</si>
  <si>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</si>
  <si>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</si>
  <si>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</si>
  <si>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</si>
  <si>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</si>
  <si>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</si>
  <si>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</si>
  <si>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</si>
  <si>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</si>
  <si>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</si>
  <si>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</si>
  <si>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</si>
  <si>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</si>
  <si>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</si>
  <si>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</si>
  <si>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</si>
  <si>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</si>
  <si>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</si>
  <si>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</si>
  <si>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</si>
  <si>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</si>
  <si>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</si>
  <si>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</si>
  <si>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</si>
  <si>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</si>
  <si>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</si>
  <si>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</si>
  <si>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</si>
  <si>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</si>
  <si>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</si>
  <si>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</si>
  <si>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</si>
  <si>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</si>
  <si>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</si>
  <si>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</si>
  <si>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</si>
  <si>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</si>
  <si>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</si>
  <si>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</si>
  <si>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</si>
  <si>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</si>
  <si>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</si>
  <si>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</si>
  <si>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</si>
  <si>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</si>
  <si>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</si>
  <si>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</si>
  <si>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</si>
  <si>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</si>
  <si>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</si>
  <si>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</si>
  <si>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</si>
  <si>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</si>
  <si>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</si>
  <si>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</si>
  <si>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</si>
  <si>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</si>
  <si>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</si>
  <si>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</si>
  <si>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</si>
  <si>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</si>
  <si>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</si>
  <si>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</si>
  <si>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</si>
  <si>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</si>
  <si>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</si>
  <si>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</si>
  <si>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</si>
  <si>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</si>
  <si>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</si>
  <si>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</si>
  <si>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</si>
  <si>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</si>
  <si>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</si>
  <si>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</si>
  <si>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</si>
  <si>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</si>
  <si>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</si>
  <si>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</si>
  <si>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</si>
  <si>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</si>
  <si>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</si>
  <si>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</si>
  <si>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</si>
  <si>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</si>
  <si>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</si>
  <si>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</si>
  <si>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</si>
  <si>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</si>
  <si>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</si>
  <si>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</si>
  <si>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</si>
  <si>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</si>
  <si>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</si>
  <si>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</si>
  <si>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</si>
  <si>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</si>
  <si>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</si>
  <si>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</si>
  <si>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</si>
  <si>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</si>
  <si>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</si>
  <si>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</si>
  <si>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</si>
  <si>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</si>
  <si>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</si>
  <si>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</si>
  <si>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</si>
  <si>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</si>
  <si>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</si>
  <si>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</si>
  <si>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</si>
  <si>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</si>
  <si>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</si>
  <si>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</si>
  <si>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</si>
  <si>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</si>
  <si>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</si>
  <si>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</si>
  <si>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</si>
  <si>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</si>
  <si>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</si>
  <si>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</si>
  <si>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</si>
  <si>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</si>
  <si>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</si>
  <si>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</si>
  <si>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</si>
  <si>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</si>
  <si>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</si>
  <si>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</si>
  <si>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</si>
  <si>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</si>
  <si>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</si>
  <si>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</si>
  <si>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</si>
  <si>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</si>
  <si>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</si>
  <si>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</si>
  <si>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</si>
  <si>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</si>
  <si>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</si>
  <si>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</si>
  <si>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</si>
  <si>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</si>
  <si>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</si>
  <si>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</si>
  <si>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</si>
  <si>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</si>
  <si>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</si>
  <si>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</si>
  <si>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</si>
  <si>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</si>
  <si>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</si>
  <si>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</si>
  <si>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</si>
  <si>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</si>
  <si>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</si>
  <si>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</si>
  <si>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</si>
  <si>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</si>
  <si>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</si>
  <si>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</si>
  <si>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</si>
  <si>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</si>
  <si>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</si>
  <si>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</si>
  <si>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</si>
  <si>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</si>
  <si>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</si>
  <si>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</si>
  <si>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</si>
  <si>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</si>
  <si>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</si>
  <si>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</si>
  <si>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</si>
  <si>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</si>
  <si>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</si>
  <si>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</si>
  <si>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</si>
  <si>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</si>
  <si>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</si>
  <si>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</si>
  <si>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</si>
  <si>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</si>
  <si>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</si>
  <si>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</si>
  <si>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</si>
  <si>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</si>
  <si>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</si>
  <si>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</si>
  <si>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</si>
  <si>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</si>
  <si>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</si>
  <si>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</si>
  <si>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</si>
  <si>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</si>
  <si>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</si>
  <si>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</si>
  <si>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</si>
  <si>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</si>
  <si>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</si>
  <si>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</si>
  <si>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</si>
  <si>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</si>
  <si>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</si>
  <si>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</si>
  <si>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</si>
  <si>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</si>
  <si>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</si>
  <si>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</si>
  <si>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</si>
  <si>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</si>
  <si>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</si>
  <si>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</si>
  <si>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</si>
  <si>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</si>
  <si>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</si>
  <si>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</si>
  <si>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</si>
  <si>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</si>
  <si>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</si>
  <si>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</si>
  <si>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</si>
  <si>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</si>
  <si>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</si>
  <si>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</si>
  <si>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</si>
  <si>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</si>
  <si>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</si>
  <si>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</si>
  <si>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</si>
  <si>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</si>
  <si>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</si>
  <si>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</si>
  <si>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</si>
  <si>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</si>
  <si>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</si>
  <si>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</si>
  <si>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</si>
  <si>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</si>
  <si>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</si>
  <si>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</si>
  <si>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</si>
  <si>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</si>
  <si>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</si>
  <si>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</si>
  <si>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</si>
  <si>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</si>
  <si>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</si>
  <si>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</si>
  <si>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</si>
  <si>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</si>
  <si>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</si>
  <si>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</si>
  <si>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</si>
  <si>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</si>
  <si>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</si>
  <si>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</si>
  <si>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</si>
  <si>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</si>
  <si>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</si>
  <si>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</si>
  <si>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</si>
  <si>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</si>
  <si>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</si>
  <si>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</si>
  <si>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</si>
  <si>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</si>
  <si>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</si>
  <si>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</si>
  <si>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</si>
  <si>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</si>
  <si>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</si>
  <si>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</si>
  <si>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</si>
  <si>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</si>
  <si>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</si>
  <si>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</si>
  <si>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</si>
  <si>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</si>
  <si>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</si>
  <si>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</si>
  <si>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</si>
  <si>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</si>
  <si>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</si>
  <si>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</si>
  <si>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</si>
  <si>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</si>
  <si>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</si>
  <si>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</si>
  <si>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</si>
  <si>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</si>
  <si>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</si>
  <si>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</si>
  <si>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</si>
  <si>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</si>
  <si>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</si>
  <si>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</si>
  <si>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</si>
  <si>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</si>
  <si>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</si>
  <si>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</si>
  <si>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</si>
  <si>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</si>
  <si>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</si>
  <si>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</si>
  <si>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</si>
  <si>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</si>
  <si>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</si>
  <si>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</si>
  <si>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</si>
  <si>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</si>
  <si>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</si>
  <si>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</si>
  <si>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</si>
  <si>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</si>
  <si>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</si>
  <si>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</si>
  <si>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</si>
  <si>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</si>
  <si>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</si>
  <si>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</si>
  <si>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</si>
  <si>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</si>
  <si>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</si>
  <si>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</si>
  <si>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</si>
  <si>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</si>
  <si>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</si>
  <si>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</si>
  <si>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</si>
  <si>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</si>
  <si>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</si>
  <si>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</si>
  <si>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</si>
  <si>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</si>
  <si>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</si>
  <si>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</si>
  <si>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</si>
  <si>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</si>
  <si>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</si>
  <si>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</si>
  <si>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</si>
  <si>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</si>
  <si>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</si>
  <si>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</si>
  <si>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</si>
  <si>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</si>
  <si>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</si>
  <si>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</si>
  <si>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</si>
  <si>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</si>
  <si>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</si>
  <si>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</si>
  <si>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</si>
  <si>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</si>
  <si>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</si>
  <si>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</si>
  <si>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</si>
  <si>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</si>
  <si>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</si>
  <si>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</si>
  <si>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</si>
  <si>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</si>
  <si>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</si>
  <si>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</si>
  <si>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</si>
  <si>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</si>
  <si>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</si>
  <si>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</si>
  <si>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</si>
  <si>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</si>
  <si>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</si>
  <si>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</si>
  <si>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</si>
  <si>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</si>
  <si>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</si>
  <si>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</si>
  <si>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</si>
  <si>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</si>
  <si>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</si>
  <si>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</si>
  <si>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</si>
  <si>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</si>
  <si>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</si>
  <si>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</si>
  <si>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</si>
  <si>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</si>
  <si>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</si>
  <si>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</si>
  <si>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</si>
  <si>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</si>
  <si>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</si>
  <si>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</si>
  <si>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</si>
  <si>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</si>
  <si>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</si>
  <si>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</si>
  <si>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</si>
  <si>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</si>
  <si>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</si>
  <si>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</si>
  <si>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</si>
  <si>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</si>
  <si>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</si>
  <si>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</si>
  <si>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</si>
  <si>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</si>
  <si>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</si>
  <si>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</si>
  <si>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</si>
  <si>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</si>
  <si>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</si>
  <si>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</si>
  <si>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</si>
  <si>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</si>
  <si>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</si>
  <si>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</si>
  <si>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</si>
  <si>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</si>
  <si>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</si>
  <si>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</si>
  <si>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</si>
  <si>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</si>
  <si>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</si>
  <si>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</si>
  <si>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</si>
  <si>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</si>
  <si>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</si>
  <si>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</si>
  <si>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</si>
  <si>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</si>
  <si>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</si>
  <si>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</si>
  <si>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</si>
  <si>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</si>
  <si>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</si>
  <si>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</si>
  <si>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</si>
  <si>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</si>
  <si>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</si>
  <si>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</si>
  <si>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</si>
  <si>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</si>
  <si>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</si>
  <si>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</si>
  <si>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</si>
  <si>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</si>
  <si>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</si>
  <si>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</si>
  <si>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</si>
  <si>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</si>
  <si>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</si>
  <si>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</si>
  <si>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</si>
  <si>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</si>
  <si>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</si>
  <si>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</si>
  <si>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</si>
  <si>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</si>
  <si>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</si>
  <si>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</si>
  <si>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</si>
  <si>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</si>
  <si>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</si>
  <si>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</si>
  <si>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</si>
  <si>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</si>
  <si>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</si>
  <si>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</si>
  <si>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</si>
  <si>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</si>
  <si>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</si>
  <si>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</si>
  <si>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</si>
  <si>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</si>
  <si>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</si>
  <si>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</si>
  <si>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</si>
  <si>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</si>
  <si>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</si>
  <si>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</si>
  <si>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</si>
  <si>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</si>
  <si>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</si>
  <si>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</si>
  <si>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</si>
  <si>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</si>
  <si>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</si>
  <si>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</si>
  <si>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</si>
  <si>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</si>
  <si>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</si>
  <si>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</si>
  <si>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</si>
  <si>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</si>
  <si>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</si>
  <si>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</si>
  <si>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</si>
  <si>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</si>
  <si>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</si>
  <si>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</si>
  <si>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</si>
  <si>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</si>
  <si>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</si>
  <si>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</si>
  <si>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</si>
  <si>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</si>
  <si>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</si>
  <si>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</si>
  <si>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</si>
  <si>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</si>
  <si>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</si>
  <si>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</si>
  <si>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</si>
  <si>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</si>
  <si>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</si>
  <si>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</si>
  <si>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</si>
  <si>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</si>
  <si>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</si>
  <si>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</si>
  <si>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</si>
  <si>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</si>
  <si>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</si>
  <si>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</si>
  <si>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</si>
  <si>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</si>
  <si>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</si>
  <si>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</si>
  <si>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</si>
  <si>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</si>
  <si>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</si>
  <si>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</si>
  <si>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</si>
  <si>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</si>
  <si>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</si>
  <si>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</si>
  <si>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</si>
  <si>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</si>
  <si>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</si>
  <si>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</si>
  <si>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</si>
  <si>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</si>
  <si>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</si>
  <si>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</si>
  <si>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</si>
  <si>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</si>
  <si>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</si>
  <si>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</si>
  <si>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</si>
  <si>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</si>
  <si>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</si>
  <si>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</si>
  <si>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</si>
  <si>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</si>
  <si>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</si>
  <si>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</si>
  <si>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</si>
  <si>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</si>
  <si>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</si>
  <si>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</si>
  <si>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</si>
  <si>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</si>
  <si>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</si>
  <si>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</si>
  <si>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</si>
  <si>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</si>
  <si>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</si>
  <si>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</si>
  <si>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</si>
  <si>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</si>
  <si>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</si>
  <si>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</si>
  <si>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</si>
  <si>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</si>
  <si>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</si>
  <si>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</si>
  <si>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</si>
  <si>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</si>
  <si>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</si>
  <si>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</si>
  <si>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</si>
  <si>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</si>
  <si>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</si>
  <si>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</si>
  <si>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</si>
  <si>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</si>
  <si>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</si>
  <si>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</si>
  <si>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</si>
  <si>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</si>
  <si>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</si>
  <si>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</si>
  <si>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</si>
  <si>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</si>
  <si>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</si>
  <si>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</si>
  <si>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</si>
  <si>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</si>
  <si>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</si>
  <si>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</si>
  <si>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</si>
  <si>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</si>
  <si>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</si>
  <si>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</si>
  <si>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</si>
  <si>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</si>
  <si>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</si>
  <si>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</si>
  <si>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</si>
  <si>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</si>
  <si>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</si>
  <si>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</si>
  <si>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</si>
  <si>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</si>
  <si>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</si>
  <si>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</si>
  <si>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</si>
  <si>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</si>
  <si>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</si>
  <si>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</si>
  <si>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</si>
  <si>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</si>
  <si>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</si>
  <si>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</si>
  <si>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</si>
  <si>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</si>
  <si>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</si>
  <si>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</si>
  <si>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</si>
  <si>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</si>
  <si>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</si>
  <si>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</si>
  <si>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</si>
  <si>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</si>
  <si>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</si>
  <si>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</si>
  <si>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</si>
  <si>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</si>
  <si>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</si>
  <si>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</si>
  <si>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</si>
  <si>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</si>
  <si>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</si>
  <si>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</si>
  <si>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</si>
  <si>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</si>
  <si>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</si>
  <si>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</si>
  <si>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</si>
  <si>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</si>
  <si>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</si>
  <si>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</si>
  <si>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</si>
  <si>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</si>
  <si>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</si>
  <si>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</si>
  <si>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</si>
  <si>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</si>
  <si>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</si>
  <si>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</si>
  <si>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</si>
  <si>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</si>
  <si>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</si>
  <si>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</si>
  <si>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</si>
  <si>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</si>
  <si>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</si>
  <si>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</si>
  <si>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</si>
  <si>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</si>
  <si>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</si>
  <si>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</si>
  <si>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</si>
  <si>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</si>
  <si>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</si>
  <si>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</si>
  <si>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</si>
  <si>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</si>
  <si>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</si>
  <si>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</si>
  <si>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</si>
  <si>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</si>
  <si>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</si>
  <si>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</si>
  <si>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</si>
  <si>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</si>
  <si>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</si>
  <si>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</si>
  <si>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</si>
  <si>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</si>
  <si>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</si>
  <si>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</si>
  <si>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</si>
  <si>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</si>
  <si>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</si>
  <si>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</si>
  <si>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</si>
  <si>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</si>
  <si>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</si>
  <si>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</si>
  <si>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</si>
  <si>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</si>
  <si>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</si>
  <si>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</si>
  <si>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</si>
  <si>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</si>
  <si>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</si>
  <si>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</si>
  <si>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</si>
  <si>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</si>
  <si>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</si>
  <si>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</si>
  <si>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</si>
  <si>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</si>
  <si>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</si>
  <si>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</si>
  <si>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</si>
  <si>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</si>
  <si>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</si>
  <si>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</si>
  <si>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</si>
  <si>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</si>
  <si>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</si>
  <si>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</si>
  <si>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</si>
  <si>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</si>
  <si>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</si>
  <si>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</si>
  <si>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</si>
  <si>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</si>
  <si>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</si>
  <si>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</si>
  <si>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</si>
  <si>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</si>
  <si>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</si>
  <si>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</si>
  <si>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</si>
  <si>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</si>
  <si>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</si>
  <si>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</si>
  <si>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</si>
  <si>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</si>
  <si>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</si>
  <si>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</si>
  <si>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</si>
  <si>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</si>
  <si>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</si>
  <si>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</si>
  <si>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</si>
  <si>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</si>
  <si>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</si>
  <si>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</si>
  <si>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</si>
  <si>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</si>
  <si>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</si>
  <si>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</si>
  <si>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</si>
  <si>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</si>
  <si>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</si>
  <si>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</si>
  <si>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</si>
  <si>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</si>
  <si>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</si>
  <si>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</si>
  <si>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</si>
  <si>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</si>
  <si>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</si>
  <si>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</si>
  <si>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</si>
  <si>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</si>
  <si>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</si>
  <si>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</si>
  <si>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</si>
  <si>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</si>
  <si>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</si>
  <si>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</si>
  <si>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</si>
  <si>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</si>
  <si>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</si>
  <si>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</si>
  <si>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</si>
  <si>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</si>
  <si>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</si>
  <si>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</si>
  <si>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</si>
  <si>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</si>
  <si>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</si>
  <si>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</si>
  <si>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</si>
  <si>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</si>
  <si>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</si>
  <si>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</si>
  <si>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</si>
  <si>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</si>
  <si>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</si>
  <si>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</si>
  <si>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</si>
  <si>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</si>
  <si>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</si>
  <si>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</si>
  <si>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</si>
  <si>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</si>
  <si>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</si>
  <si>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</si>
  <si>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</si>
  <si>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</si>
  <si>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</si>
  <si>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</si>
  <si>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</si>
  <si>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</si>
  <si>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</si>
  <si>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</si>
  <si>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</si>
  <si>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</si>
  <si>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</si>
  <si>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</si>
  <si>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</si>
  <si>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</si>
  <si>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</si>
  <si>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</si>
  <si>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</si>
  <si>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</si>
  <si>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</si>
  <si>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</si>
  <si>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</si>
  <si>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</si>
  <si>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</si>
  <si>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</si>
  <si>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</si>
  <si>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</si>
  <si>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</si>
  <si>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</si>
  <si>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</si>
  <si>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</si>
  <si>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</si>
  <si>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</si>
  <si>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</si>
  <si>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</si>
  <si>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</si>
  <si>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</si>
  <si>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</si>
  <si>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</si>
  <si>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</si>
  <si>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</si>
  <si>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</si>
  <si>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</si>
  <si>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</si>
  <si>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</si>
  <si>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</si>
  <si>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</si>
  <si>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</si>
  <si>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</si>
  <si>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</si>
  <si>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</si>
  <si>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</si>
  <si>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</si>
  <si>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</si>
  <si>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</si>
  <si>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</si>
  <si>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</si>
  <si>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</si>
  <si>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</si>
  <si>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</si>
  <si>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</si>
  <si>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</si>
  <si>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</si>
  <si>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</si>
  <si>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</si>
  <si>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</si>
  <si>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</si>
  <si>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</si>
  <si>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</si>
  <si>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</si>
  <si>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</si>
  <si>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</si>
  <si>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</si>
  <si>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</si>
  <si>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</si>
  <si>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</si>
  <si>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</si>
  <si>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</si>
  <si>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</si>
  <si>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</si>
  <si>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</si>
  <si>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</si>
  <si>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</si>
  <si>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</si>
  <si>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</si>
  <si>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</si>
  <si>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</si>
  <si>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</si>
  <si>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</si>
  <si>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</si>
  <si>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</si>
  <si>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</si>
  <si>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</si>
  <si>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</si>
  <si>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</si>
  <si>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</si>
  <si>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</si>
  <si>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</si>
  <si>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</si>
  <si>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</si>
  <si>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</si>
  <si>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</si>
  <si>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</si>
  <si>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</si>
  <si>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</si>
  <si>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</si>
  <si>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</si>
  <si>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</si>
  <si>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</si>
  <si>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</si>
  <si>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</si>
  <si>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</si>
  <si>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</si>
  <si>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</si>
  <si>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</si>
  <si>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</si>
  <si>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</si>
  <si>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</si>
  <si>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</si>
  <si>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</si>
  <si>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</si>
  <si>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</si>
  <si>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</si>
  <si>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</si>
  <si>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</si>
  <si>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</si>
  <si>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</si>
  <si>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</si>
  <si>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</si>
  <si>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</si>
  <si>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</si>
  <si>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</si>
  <si>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</si>
  <si>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</si>
  <si>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</si>
  <si>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</si>
  <si>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</si>
  <si>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</si>
  <si>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</si>
  <si>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</si>
  <si>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</si>
  <si>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</si>
  <si>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</si>
  <si>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</si>
  <si>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</si>
  <si>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</si>
  <si>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</si>
  <si>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</si>
  <si>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</si>
  <si>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</si>
  <si>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</si>
  <si>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</si>
  <si>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</si>
  <si>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</si>
  <si>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</si>
  <si>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</si>
  <si>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</si>
  <si>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</si>
  <si>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</si>
  <si>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</si>
  <si>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</si>
  <si>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</si>
  <si>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</si>
  <si>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</si>
  <si>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</si>
  <si>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</si>
  <si>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</si>
  <si>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</si>
  <si>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</si>
  <si>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</si>
  <si>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</si>
  <si>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</si>
  <si>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</si>
  <si>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</si>
  <si>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</si>
  <si>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</si>
  <si>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</si>
  <si>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</si>
  <si>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</si>
  <si>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</si>
  <si>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</si>
  <si>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</si>
  <si>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</si>
  <si>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</si>
  <si>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</si>
  <si>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</si>
  <si>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</si>
  <si>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</si>
  <si>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</si>
  <si>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</si>
  <si>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</si>
  <si>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</si>
  <si>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</si>
  <si>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</si>
  <si>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</si>
  <si>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</si>
  <si>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</si>
  <si>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</si>
  <si>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</si>
  <si>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</si>
  <si>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</si>
  <si>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</si>
  <si>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</si>
  <si>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</si>
  <si>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</si>
  <si>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</si>
  <si>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</si>
  <si>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</si>
  <si>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</si>
  <si>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</si>
  <si>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</si>
  <si>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</si>
  <si>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</si>
  <si>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</si>
  <si>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</si>
  <si>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</si>
  <si>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</si>
  <si>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</si>
  <si>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</si>
  <si>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</si>
  <si>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</si>
  <si>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</si>
  <si>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</si>
  <si>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</si>
  <si>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</si>
  <si>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</si>
  <si>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</si>
  <si>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</si>
  <si>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</si>
  <si>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</si>
  <si>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</si>
  <si>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</si>
  <si>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</si>
  <si>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</si>
  <si>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</si>
  <si>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</si>
  <si>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</si>
  <si>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</si>
  <si>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</si>
  <si>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</si>
  <si>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</si>
  <si>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</si>
  <si>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</si>
  <si>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</si>
  <si>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</si>
  <si>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</si>
  <si>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</si>
  <si>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</si>
  <si>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</si>
  <si>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</si>
  <si>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</si>
  <si>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</si>
  <si>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</si>
  <si>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</si>
  <si>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</si>
  <si>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</si>
  <si>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</si>
  <si>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</si>
  <si>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</si>
  <si>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</si>
  <si>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</si>
  <si>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</si>
  <si>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</si>
  <si>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</si>
  <si>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</si>
  <si>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</si>
  <si>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</si>
  <si>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</si>
  <si>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</si>
  <si>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</si>
  <si>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</si>
  <si>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</si>
  <si>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</si>
  <si>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</si>
  <si>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</si>
  <si>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</si>
  <si>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</si>
  <si>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</si>
  <si>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</si>
  <si>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</si>
  <si>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</si>
  <si>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</si>
  <si>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</si>
  <si>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</si>
  <si>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</si>
  <si>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</si>
  <si>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</si>
  <si>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</si>
  <si>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</si>
  <si>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</si>
  <si>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</si>
  <si>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</si>
  <si>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</si>
  <si>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</si>
  <si>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</si>
  <si>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</si>
  <si>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</si>
  <si>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</si>
  <si>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</si>
  <si>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</si>
  <si>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</si>
  <si>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</si>
  <si>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</si>
  <si>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</si>
  <si>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</si>
  <si>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</si>
  <si>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</si>
  <si>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</si>
  <si>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</si>
  <si>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</si>
  <si>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</si>
  <si>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</si>
  <si>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</si>
  <si>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</si>
  <si>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</si>
  <si>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</si>
  <si>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</si>
  <si>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</si>
  <si>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</si>
  <si>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</si>
  <si>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</si>
  <si>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</si>
  <si>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</si>
  <si>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</si>
  <si>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</si>
  <si>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</si>
  <si>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</si>
  <si>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</si>
  <si>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</si>
  <si>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</si>
  <si>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</si>
  <si>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</si>
  <si>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</si>
  <si>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</si>
  <si>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</si>
  <si>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</si>
  <si>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</si>
  <si>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</si>
  <si>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</si>
  <si>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</si>
  <si>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</si>
  <si>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</si>
  <si>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</si>
  <si>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</si>
  <si>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</si>
  <si>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</si>
  <si>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</si>
  <si>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</si>
  <si>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</si>
  <si>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</si>
  <si>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</si>
  <si>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</si>
  <si>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</si>
  <si>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</si>
  <si>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</si>
  <si>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</si>
  <si>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</si>
  <si>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</si>
  <si>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</si>
  <si>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</si>
  <si>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</si>
  <si>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</si>
  <si>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</si>
  <si>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</si>
  <si>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</si>
  <si>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</si>
  <si>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</si>
  <si>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</si>
  <si>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</si>
  <si>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</si>
  <si>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</si>
  <si>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</si>
  <si>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</si>
  <si>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</si>
  <si>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</si>
  <si>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</si>
  <si>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</si>
  <si>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</si>
  <si>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</si>
  <si>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</si>
  <si>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</si>
  <si>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</si>
  <si>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</si>
  <si>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</si>
  <si>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</si>
  <si>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</si>
  <si>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</si>
  <si>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</si>
  <si>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</si>
  <si>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</si>
  <si>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</si>
  <si>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</si>
  <si>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</si>
  <si>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</si>
  <si>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</si>
  <si>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</si>
  <si>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</si>
  <si>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</si>
  <si>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</si>
  <si>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</si>
  <si>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</si>
  <si>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</si>
  <si>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</si>
  <si>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</si>
  <si>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</si>
  <si>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</si>
  <si>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</si>
  <si>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</si>
  <si>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</si>
  <si>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</si>
  <si>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</si>
  <si>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</si>
  <si>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</si>
  <si>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</si>
  <si>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</si>
  <si>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</si>
  <si>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</si>
  <si>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</si>
  <si>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</si>
  <si>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</si>
  <si>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</si>
  <si>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</si>
  <si>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</si>
  <si>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</si>
  <si>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</si>
  <si>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</si>
  <si>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</si>
  <si>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</si>
  <si>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</si>
  <si>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</si>
  <si>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</si>
  <si>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</si>
  <si>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</si>
  <si>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</si>
  <si>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</si>
  <si>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</si>
  <si>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</si>
  <si>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</si>
  <si>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</si>
  <si>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</si>
  <si>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</si>
  <si>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</si>
  <si>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</si>
  <si>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</si>
  <si>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</si>
  <si>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</si>
  <si>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</si>
  <si>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</si>
  <si>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</si>
  <si>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</si>
  <si>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</si>
  <si>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</si>
  <si>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</si>
  <si>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</si>
  <si>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</si>
  <si>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</si>
  <si>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</si>
  <si>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</si>
  <si>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</si>
  <si>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</si>
  <si>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</si>
  <si>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</si>
  <si>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</si>
  <si>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</si>
  <si>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</si>
  <si>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</si>
  <si>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</si>
  <si>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</si>
  <si>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</si>
  <si>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</si>
  <si>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</si>
  <si>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</si>
  <si>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</si>
  <si>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</si>
  <si>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</si>
  <si>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</si>
  <si>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</si>
  <si>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</si>
  <si>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</si>
  <si>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</si>
  <si>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</si>
  <si>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</si>
  <si>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</si>
  <si>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</si>
  <si>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</si>
  <si>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</si>
  <si>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</si>
  <si>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</si>
  <si>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</si>
  <si>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</si>
  <si>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</si>
  <si>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</si>
  <si>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</si>
  <si>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</si>
  <si>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</si>
  <si>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</si>
  <si>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</si>
  <si>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</si>
  <si>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</si>
  <si>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</si>
  <si>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</si>
  <si>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</si>
  <si>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</si>
  <si>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</si>
  <si>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</si>
  <si>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</si>
  <si>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</si>
  <si>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</si>
  <si>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</si>
  <si>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</si>
  <si>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</si>
  <si>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</si>
  <si>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</si>
  <si>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</si>
  <si>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</si>
  <si>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</si>
  <si>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</si>
  <si>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</si>
  <si>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</si>
  <si>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</si>
  <si>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</si>
  <si>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</si>
  <si>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</si>
  <si>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</si>
  <si>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</si>
  <si>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</si>
  <si>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</si>
  <si>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</si>
  <si>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</si>
  <si>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</si>
  <si>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</si>
  <si>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</si>
  <si>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</si>
  <si>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</si>
  <si>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</si>
  <si>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</si>
  <si>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</si>
  <si>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</si>
  <si>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</si>
  <si>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</si>
  <si>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</si>
  <si>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</si>
  <si>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</si>
  <si>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</si>
  <si>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</si>
  <si>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</si>
  <si>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</si>
  <si>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</si>
  <si>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</si>
  <si>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</si>
  <si>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</si>
  <si>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</si>
  <si>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</si>
  <si>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</si>
  <si>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</si>
  <si>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</si>
  <si>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</si>
  <si>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</si>
  <si>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</si>
  <si>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</si>
  <si>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</si>
  <si>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</si>
  <si>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</si>
  <si>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</si>
  <si>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</si>
  <si>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</si>
  <si>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</si>
  <si>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</si>
  <si>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</si>
  <si>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</si>
  <si>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</si>
  <si>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</si>
  <si>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</si>
  <si>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</si>
  <si>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</si>
  <si>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</si>
  <si>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</si>
  <si>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</si>
  <si>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</si>
  <si>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</si>
  <si>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</si>
  <si>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</si>
  <si>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</si>
  <si>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</si>
  <si>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</si>
  <si>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</si>
  <si>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</si>
  <si>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</si>
  <si>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</si>
  <si>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</si>
  <si>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</si>
  <si>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</si>
  <si>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</si>
  <si>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</si>
  <si>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</si>
  <si>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</si>
  <si>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</si>
  <si>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</si>
  <si>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</si>
  <si>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</si>
  <si>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</si>
  <si>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</si>
  <si>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</si>
  <si>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</si>
  <si>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</si>
  <si>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</si>
  <si>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</si>
  <si>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</si>
  <si>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</si>
  <si>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</si>
  <si>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</si>
  <si>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</si>
  <si>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</si>
  <si>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</si>
  <si>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</si>
  <si>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</si>
  <si>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</si>
  <si>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</si>
  <si>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</si>
  <si>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</si>
  <si>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</si>
  <si>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</si>
  <si>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</si>
  <si>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</si>
  <si>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</si>
  <si>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</si>
  <si>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</si>
  <si>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</si>
  <si>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</si>
  <si>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</si>
  <si>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</si>
  <si>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</si>
  <si>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</si>
  <si>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</si>
  <si>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</si>
  <si>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</si>
  <si>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</si>
  <si>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</si>
  <si>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</si>
  <si>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</si>
  <si>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</si>
  <si>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</si>
  <si>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</si>
  <si>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</si>
  <si>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</si>
  <si>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</si>
  <si>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</si>
  <si>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</si>
  <si>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</si>
  <si>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</si>
  <si>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</si>
  <si>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</si>
  <si>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</si>
  <si>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</si>
  <si>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</si>
  <si>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</si>
  <si>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</si>
  <si>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</si>
  <si>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</si>
  <si>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</si>
  <si>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</si>
  <si>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</si>
  <si>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</si>
  <si>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</si>
  <si>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</si>
  <si>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</si>
  <si>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</si>
  <si>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</si>
  <si>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</si>
  <si>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</si>
  <si>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</si>
  <si>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</si>
  <si>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</si>
  <si>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</si>
  <si>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</si>
  <si>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</si>
  <si>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</si>
  <si>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</si>
  <si>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</si>
  <si>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</si>
  <si>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</si>
  <si>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</si>
  <si>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</si>
  <si>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</si>
  <si>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</si>
  <si>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</si>
  <si>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</si>
  <si>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</si>
  <si>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</si>
  <si>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</si>
  <si>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</si>
  <si>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</si>
  <si>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</si>
  <si>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</si>
  <si>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</si>
  <si>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</si>
  <si>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</si>
  <si>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</si>
  <si>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</si>
  <si>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</si>
  <si>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</si>
  <si>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</si>
  <si>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</si>
  <si>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</si>
  <si>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</si>
  <si>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</si>
  <si>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</si>
  <si>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</si>
  <si>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</si>
  <si>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</si>
  <si>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</si>
  <si>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</si>
  <si>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</si>
  <si>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</si>
  <si>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</si>
  <si>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</si>
  <si>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</si>
  <si>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</si>
  <si>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</si>
  <si>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</si>
  <si>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</si>
  <si>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</si>
  <si>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</si>
  <si>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</si>
  <si>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</si>
  <si>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</si>
  <si>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</si>
  <si>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</si>
  <si>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</si>
  <si>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</si>
  <si>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</si>
  <si>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</si>
  <si>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</si>
  <si>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</si>
  <si>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</si>
  <si>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</si>
  <si>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</si>
  <si>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</si>
  <si>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</si>
  <si>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</si>
  <si>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</si>
  <si>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</si>
  <si>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</si>
  <si>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</si>
  <si>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</si>
  <si>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</si>
  <si>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</si>
  <si>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</si>
  <si>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</si>
  <si>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</si>
  <si>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</si>
  <si>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</si>
  <si>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</si>
  <si>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</si>
  <si>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</si>
  <si>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</si>
  <si>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</si>
  <si>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</si>
  <si>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</si>
  <si>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</si>
  <si>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</si>
  <si>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</si>
  <si>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</si>
  <si>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</si>
  <si>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</si>
  <si>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</si>
  <si>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</si>
  <si>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</si>
  <si>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</si>
  <si>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</si>
  <si>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</si>
  <si>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</si>
  <si>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</si>
  <si>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</si>
  <si>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</si>
  <si>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</si>
  <si>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</si>
  <si>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</si>
  <si>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</si>
  <si>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</si>
  <si>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</si>
  <si>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</si>
  <si>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</si>
  <si>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</si>
  <si>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</si>
  <si>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</si>
  <si>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</si>
  <si>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</si>
  <si>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</si>
  <si>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</si>
  <si>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</si>
  <si>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</si>
  <si>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</si>
  <si>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</si>
  <si>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</si>
  <si>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</si>
  <si>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</si>
  <si>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</si>
  <si>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</si>
  <si>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</si>
  <si>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</si>
  <si>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</si>
  <si>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</si>
  <si>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</si>
  <si>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</si>
  <si>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</si>
  <si>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</si>
  <si>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</si>
  <si>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</si>
  <si>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</si>
  <si>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</si>
  <si>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</si>
  <si>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</si>
  <si>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</si>
  <si>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</si>
  <si>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</si>
  <si>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</si>
  <si>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</si>
  <si>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</si>
  <si>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</si>
  <si>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</si>
  <si>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</si>
  <si>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</si>
  <si>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</si>
  <si>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</si>
  <si>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</si>
  <si>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</si>
  <si>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</si>
  <si>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</si>
  <si>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</si>
  <si>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</si>
  <si>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</si>
  <si>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</si>
  <si>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</si>
  <si>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</si>
  <si>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</si>
  <si>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</si>
  <si>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</si>
  <si>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</si>
  <si>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</si>
  <si>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</si>
  <si>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</si>
  <si>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</si>
  <si>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</si>
  <si>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</si>
  <si>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</si>
  <si>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</si>
  <si>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</si>
  <si>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</si>
  <si>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</si>
  <si>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</si>
  <si>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</si>
  <si>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</si>
  <si>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</si>
  <si>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</si>
  <si>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</si>
  <si>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</si>
  <si>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</si>
  <si>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</si>
  <si>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</si>
  <si>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</si>
  <si>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</si>
  <si>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</si>
  <si>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</si>
  <si>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</si>
  <si>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</si>
  <si>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</si>
  <si>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</si>
  <si>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</si>
  <si>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</si>
  <si>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</si>
  <si>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</si>
  <si>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</si>
  <si>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</si>
  <si>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</si>
  <si>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</si>
  <si>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</si>
  <si>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</si>
  <si>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</si>
  <si>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</si>
  <si>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</si>
  <si>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</si>
  <si>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</si>
  <si>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</si>
  <si>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</si>
  <si>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</si>
  <si>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</si>
  <si>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</si>
  <si>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</si>
  <si>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</si>
  <si>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</si>
  <si>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</si>
  <si>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</si>
  <si>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</si>
  <si>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</si>
  <si>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</si>
  <si>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</si>
  <si>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</si>
  <si>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</si>
  <si>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</si>
  <si>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</si>
  <si>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</si>
  <si>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</si>
  <si>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</si>
  <si>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</si>
  <si>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</si>
  <si>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</si>
  <si>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</si>
  <si>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</si>
  <si>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</si>
  <si>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</si>
  <si>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</si>
  <si>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</si>
  <si>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</si>
  <si>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</si>
  <si>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</si>
  <si>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</si>
  <si>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</si>
  <si>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</si>
  <si>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</si>
  <si>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</si>
  <si>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</si>
  <si>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</si>
  <si>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</si>
  <si>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</si>
  <si>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</si>
  <si>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</si>
  <si>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</si>
  <si>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</si>
  <si>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</si>
  <si>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</si>
  <si>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</si>
  <si>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</si>
  <si>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</si>
  <si>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</si>
  <si>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</si>
  <si>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</si>
  <si>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</si>
  <si>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</si>
  <si>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</si>
  <si>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</si>
  <si>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</si>
  <si>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</si>
  <si>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</si>
  <si>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</si>
  <si>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</si>
  <si>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</si>
  <si>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</si>
  <si>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</si>
  <si>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</si>
  <si>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</si>
  <si>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</si>
  <si>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</si>
  <si>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</si>
  <si>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</si>
  <si>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</si>
  <si>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</si>
  <si>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</si>
  <si>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</si>
  <si>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</si>
  <si>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</si>
  <si>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</si>
  <si>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</si>
  <si>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</si>
  <si>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</si>
  <si>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</si>
  <si>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</si>
  <si>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</si>
  <si>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</si>
  <si>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</si>
  <si>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</si>
  <si>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</si>
  <si>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</si>
  <si>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</si>
  <si>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</si>
  <si>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</si>
  <si>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</si>
  <si>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</si>
  <si>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</si>
  <si>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</si>
  <si>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</si>
  <si>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</si>
  <si>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</si>
  <si>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</si>
  <si>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</si>
  <si>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</si>
  <si>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</si>
  <si>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</si>
  <si>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</si>
  <si>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</si>
  <si>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</si>
  <si>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</si>
  <si>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</si>
  <si>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</si>
  <si>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</si>
  <si>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</si>
  <si>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</si>
  <si>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</si>
  <si>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</si>
  <si>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</si>
  <si>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</si>
  <si>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</si>
  <si>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</si>
  <si>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</si>
  <si>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</si>
  <si>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</si>
  <si>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</si>
  <si>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</si>
  <si>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</si>
  <si>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</si>
  <si>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</si>
  <si>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</si>
  <si>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</si>
  <si>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</si>
  <si>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</si>
  <si>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</si>
  <si>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</si>
  <si>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</si>
  <si>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</si>
  <si>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</si>
  <si>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</si>
  <si>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</si>
  <si>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</si>
  <si>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</si>
  <si>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</si>
  <si>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</si>
  <si>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</si>
  <si>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</si>
  <si>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</si>
  <si>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</si>
  <si>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</si>
  <si>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</si>
  <si>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</si>
  <si>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</si>
  <si>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</si>
  <si>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</si>
  <si>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</si>
  <si>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</si>
  <si>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</si>
  <si>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</si>
  <si>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</si>
  <si>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</si>
  <si>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</si>
  <si>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</si>
  <si>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</si>
  <si>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</si>
  <si>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</si>
  <si>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</si>
  <si>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</si>
  <si>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</si>
  <si>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</si>
  <si>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</si>
  <si>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</si>
  <si>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</si>
  <si>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</si>
  <si>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</si>
  <si>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</si>
  <si>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</si>
  <si>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</si>
  <si>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</si>
  <si>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</si>
  <si>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</si>
  <si>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</si>
  <si>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</si>
  <si>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</si>
  <si>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</si>
  <si>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</si>
  <si>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</si>
  <si>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</si>
  <si>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</si>
  <si>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</si>
  <si>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</si>
  <si>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</si>
  <si>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</si>
  <si>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</si>
  <si>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</si>
  <si>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</si>
  <si>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</si>
  <si>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</si>
  <si>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</si>
  <si>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</si>
  <si>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</si>
  <si>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</si>
  <si>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</si>
  <si>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</si>
  <si>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</si>
  <si>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</si>
  <si>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</si>
  <si>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</si>
  <si>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</si>
  <si>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</si>
  <si>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</si>
  <si>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</si>
  <si>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</si>
  <si>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</si>
  <si>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</si>
  <si>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</si>
  <si>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</si>
  <si>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</si>
  <si>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</si>
  <si>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</si>
  <si>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</si>
  <si>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</si>
  <si>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</si>
  <si>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</si>
  <si>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</si>
  <si>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</si>
  <si>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</si>
  <si>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</si>
  <si>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</si>
  <si>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</si>
  <si>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</si>
  <si>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</si>
  <si>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</si>
  <si>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</si>
  <si>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</si>
  <si>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</si>
  <si>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</si>
  <si>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</si>
  <si>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</si>
  <si>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</si>
  <si>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</si>
  <si>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</si>
  <si>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</si>
  <si>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</si>
  <si>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</si>
  <si>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</si>
  <si>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</si>
  <si>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</si>
  <si>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</si>
  <si>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</si>
  <si>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</si>
  <si>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</si>
  <si>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</si>
  <si>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</si>
  <si>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</si>
  <si>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</si>
  <si>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</si>
  <si>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</si>
  <si>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</si>
  <si>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</si>
  <si>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</si>
  <si>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</si>
  <si>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</si>
  <si>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</si>
  <si>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</si>
  <si>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</si>
  <si>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</si>
  <si>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</si>
  <si>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</si>
  <si>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</si>
  <si>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</si>
  <si>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</si>
  <si>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</si>
  <si>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</si>
  <si>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</si>
  <si>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</si>
  <si>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</si>
  <si>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</si>
  <si>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</si>
  <si>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</si>
  <si>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</si>
  <si>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</si>
  <si>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</si>
  <si>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</si>
  <si>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</si>
  <si>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</si>
  <si>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</si>
  <si>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</si>
  <si>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</si>
  <si>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</si>
  <si>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</si>
  <si>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</si>
  <si>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</si>
  <si>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</si>
  <si>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</si>
  <si>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</si>
  <si>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</si>
  <si>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</si>
  <si>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</si>
  <si>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</si>
  <si>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</si>
  <si>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</si>
  <si>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</si>
  <si>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</si>
  <si>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</si>
  <si>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</si>
  <si>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</si>
  <si>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</si>
  <si>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</si>
  <si>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</si>
  <si>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</si>
  <si>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</si>
  <si>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</si>
  <si>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</si>
  <si>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</si>
  <si>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</si>
  <si>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</si>
  <si>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</si>
  <si>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</si>
  <si>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</si>
  <si>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</si>
  <si>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</si>
  <si>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</si>
  <si>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</si>
  <si>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</si>
  <si>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</si>
  <si>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</si>
  <si>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</si>
  <si>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</si>
  <si>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</si>
  <si>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</si>
  <si>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</si>
  <si>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</si>
  <si>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</si>
  <si>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</si>
  <si>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</si>
  <si>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</si>
  <si>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</si>
  <si>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</si>
  <si>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</si>
  <si>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</si>
  <si>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</si>
  <si>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</si>
  <si>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</si>
  <si>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</si>
  <si>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</si>
  <si>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</si>
  <si>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</si>
  <si>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</si>
  <si>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</si>
  <si>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</si>
  <si>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</si>
  <si>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</si>
  <si>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</si>
  <si>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</si>
  <si>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</si>
  <si>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</si>
  <si>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</si>
  <si>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</si>
  <si>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</si>
  <si>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</si>
  <si>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</si>
  <si>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</si>
  <si>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</si>
  <si>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</si>
  <si>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</si>
  <si>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</si>
  <si>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</si>
  <si>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</si>
  <si>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</si>
  <si>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</si>
  <si>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</si>
  <si>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</si>
  <si>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</si>
  <si>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</si>
  <si>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</si>
  <si>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</si>
  <si>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</si>
  <si>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</si>
  <si>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</si>
  <si>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</si>
  <si>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</si>
  <si>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</si>
  <si>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</si>
  <si>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</si>
  <si>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</si>
  <si>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</si>
  <si>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</si>
  <si>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</si>
  <si>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</si>
  <si>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</si>
  <si>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</si>
  <si>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</si>
  <si>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</si>
  <si>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</si>
  <si>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</si>
  <si>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</si>
  <si>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</si>
  <si>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</si>
  <si>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</si>
  <si>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</si>
  <si>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</si>
  <si>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</si>
  <si>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</si>
  <si>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</si>
  <si>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</si>
  <si>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</si>
  <si>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</si>
  <si>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</si>
  <si>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</si>
  <si>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</si>
  <si>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</si>
  <si>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</si>
  <si>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</si>
  <si>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</si>
  <si>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</si>
  <si>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</si>
  <si>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</si>
  <si>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</si>
  <si>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</si>
  <si>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</si>
  <si>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</si>
  <si>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</si>
  <si>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</si>
  <si>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</si>
  <si>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</si>
  <si>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</si>
  <si>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</si>
  <si>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</si>
  <si>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</si>
  <si>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</si>
  <si>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</si>
  <si>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</si>
  <si>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</si>
  <si>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</si>
  <si>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</si>
  <si>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</si>
  <si>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</si>
  <si>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</si>
  <si>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</si>
  <si>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</si>
  <si>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</si>
  <si>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</si>
  <si>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</si>
  <si>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</si>
  <si>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</si>
  <si>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</si>
  <si>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</si>
  <si>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</si>
  <si>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</si>
  <si>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</si>
  <si>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</si>
  <si>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</si>
  <si>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</si>
  <si>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</si>
  <si>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</si>
  <si>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</si>
  <si>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</si>
  <si>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</si>
  <si>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</si>
  <si>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</si>
  <si>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</si>
  <si>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</si>
  <si>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</si>
  <si>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</si>
  <si>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</si>
  <si>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</si>
  <si>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</si>
  <si>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</si>
  <si>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</si>
  <si>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</si>
  <si>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</si>
  <si>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</si>
  <si>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</si>
  <si>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</si>
  <si>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</si>
  <si>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</si>
  <si>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</si>
  <si>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</si>
  <si>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</si>
  <si>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</si>
  <si>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</si>
  <si>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</si>
  <si>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</si>
  <si>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</si>
  <si>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</si>
  <si>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</si>
  <si>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</si>
  <si>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</si>
  <si>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</si>
  <si>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</si>
  <si>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</si>
  <si>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</si>
  <si>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</si>
  <si>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</si>
  <si>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</si>
  <si>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</si>
  <si>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</si>
  <si>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</si>
  <si>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</si>
  <si>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</si>
  <si>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</si>
  <si>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</si>
  <si>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</si>
  <si>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</si>
  <si>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</si>
  <si>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</si>
  <si>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</si>
  <si>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</si>
  <si>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</si>
  <si>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</si>
  <si>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</si>
  <si>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</si>
  <si>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</si>
  <si>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</si>
  <si>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</si>
  <si>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</si>
  <si>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</si>
  <si>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</si>
  <si>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</si>
  <si>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</si>
  <si>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</si>
  <si>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</si>
  <si>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</si>
  <si>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</si>
  <si>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</si>
  <si>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</si>
  <si>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</si>
  <si>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</si>
  <si>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</si>
  <si>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</si>
  <si>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</si>
  <si>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</si>
  <si>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</si>
  <si>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</si>
  <si>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</si>
  <si>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</si>
  <si>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</si>
  <si>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</si>
  <si>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</si>
  <si>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</si>
  <si>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</si>
  <si>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</si>
  <si>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</si>
  <si>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</si>
  <si>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</si>
  <si>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</si>
  <si>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</si>
  <si>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</si>
  <si>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</si>
  <si>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</si>
  <si>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</si>
  <si>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</si>
  <si>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</si>
  <si>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</si>
  <si>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</si>
  <si>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</si>
  <si>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</si>
  <si>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</si>
  <si>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</si>
  <si>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</si>
  <si>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</si>
  <si>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</si>
  <si>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</si>
  <si>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</si>
  <si>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</si>
  <si>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</si>
  <si>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</si>
  <si>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</si>
  <si>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</si>
  <si>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</si>
  <si>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</si>
  <si>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</si>
  <si>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</si>
  <si>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</si>
  <si>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</si>
  <si>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</si>
  <si>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</si>
  <si>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</si>
  <si>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</si>
  <si>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</si>
  <si>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</si>
  <si>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</si>
  <si>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</si>
  <si>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</si>
  <si>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</si>
  <si>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</si>
  <si>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</si>
  <si>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</si>
  <si>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</si>
  <si>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</si>
  <si>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</si>
  <si>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</si>
  <si>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</si>
  <si>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</si>
  <si>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</si>
  <si>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</si>
  <si>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</si>
  <si>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</si>
  <si>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</si>
  <si>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</si>
  <si>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</si>
  <si>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</si>
  <si>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</si>
  <si>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</si>
  <si>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</si>
  <si>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</si>
  <si>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</si>
  <si>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</si>
  <si>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</si>
  <si>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</si>
  <si>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</si>
  <si>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</si>
  <si>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</si>
  <si>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</si>
  <si>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</si>
  <si>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</si>
  <si>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</si>
  <si>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</si>
  <si>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</si>
  <si>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</si>
  <si>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</si>
  <si>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</si>
  <si>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</si>
  <si>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</si>
  <si>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</si>
  <si>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</si>
  <si>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</si>
  <si>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</si>
  <si>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</si>
  <si>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</si>
  <si>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</si>
  <si>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</si>
  <si>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</si>
  <si>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</si>
  <si>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</si>
  <si>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</si>
  <si>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</si>
  <si>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</si>
  <si>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</si>
  <si>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</si>
  <si>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</si>
  <si>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</si>
  <si>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</si>
  <si>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</si>
  <si>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</si>
  <si>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</si>
  <si>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</si>
  <si>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</si>
  <si>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</si>
  <si>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</si>
  <si>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</si>
  <si>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</si>
  <si>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</si>
  <si>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</si>
  <si>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</si>
  <si>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</si>
  <si>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</si>
  <si>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</si>
  <si>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</si>
  <si>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</si>
  <si>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</si>
  <si>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</si>
  <si>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</si>
  <si>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</si>
  <si>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</si>
  <si>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</si>
  <si>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</si>
  <si>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</si>
  <si>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</si>
  <si>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</si>
  <si>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</si>
  <si>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</si>
  <si>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</si>
  <si>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</si>
  <si>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</si>
  <si>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</si>
  <si>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</si>
  <si>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</si>
  <si>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</si>
  <si>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</si>
  <si>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</si>
  <si>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</si>
  <si>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</si>
  <si>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</si>
  <si>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</si>
  <si>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</si>
  <si>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</si>
  <si>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</si>
  <si>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</si>
  <si>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</si>
  <si>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</si>
  <si>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</si>
  <si>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</si>
  <si>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</si>
  <si>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</si>
  <si>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</si>
  <si>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</si>
  <si>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</si>
  <si>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</si>
  <si>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</si>
  <si>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</si>
  <si>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</si>
  <si>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</si>
  <si>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</si>
  <si>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</si>
  <si>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</si>
  <si>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</si>
  <si>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</si>
  <si>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</si>
  <si>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</si>
  <si>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</si>
  <si>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</si>
  <si>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</si>
  <si>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</si>
  <si>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</si>
  <si>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</si>
  <si>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</si>
  <si>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</si>
  <si>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</si>
  <si>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</si>
  <si>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</si>
  <si>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</si>
  <si>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</si>
  <si>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</si>
  <si>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</si>
  <si>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</si>
  <si>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</si>
  <si>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</si>
  <si>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</si>
  <si>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</si>
  <si>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</si>
  <si>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</si>
  <si>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</si>
  <si>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</si>
  <si>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</si>
  <si>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</si>
  <si>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</si>
  <si>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</si>
  <si>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</si>
  <si>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</si>
  <si>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</si>
  <si>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</si>
  <si>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</si>
  <si>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</si>
  <si>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</si>
  <si>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</si>
  <si>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</si>
  <si>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</si>
  <si>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</si>
  <si>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</si>
  <si>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</si>
  <si>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</si>
  <si>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</si>
  <si>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</si>
  <si>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</si>
  <si>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</si>
  <si>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</si>
  <si>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</si>
  <si>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</si>
  <si>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</si>
  <si>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</si>
  <si>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</si>
  <si>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</si>
  <si>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</si>
  <si>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</si>
  <si>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</si>
  <si>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</si>
  <si>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</si>
  <si>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</si>
  <si>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</si>
  <si>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</si>
  <si>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</si>
  <si>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</si>
  <si>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</si>
  <si>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</si>
  <si>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</si>
  <si>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</si>
  <si>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</si>
  <si>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</si>
  <si>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</si>
  <si>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</si>
  <si>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</si>
  <si>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</si>
  <si>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</si>
  <si>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</si>
  <si>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</si>
  <si>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</si>
  <si>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</si>
  <si>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</si>
  <si>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</si>
  <si>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</si>
  <si>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</si>
  <si>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</si>
  <si>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</si>
  <si>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</si>
  <si>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</si>
  <si>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</si>
  <si>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</si>
  <si>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</si>
  <si>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</si>
  <si>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</si>
  <si>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</si>
  <si>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</si>
  <si>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</si>
  <si>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</si>
  <si>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</si>
  <si>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</si>
  <si>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</si>
  <si>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</si>
  <si>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</si>
  <si>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</si>
  <si>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</si>
  <si>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</si>
  <si>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</si>
  <si>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</si>
  <si>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</si>
  <si>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</si>
  <si>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</si>
  <si>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</si>
  <si>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</si>
  <si>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</si>
  <si>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</si>
  <si>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</si>
  <si>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</si>
  <si>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</si>
  <si>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</si>
  <si>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</si>
  <si>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</si>
  <si>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</si>
  <si>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</si>
  <si>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</si>
  <si>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</si>
  <si>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</si>
  <si>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</si>
  <si>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</si>
  <si>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</si>
  <si>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</si>
  <si>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</si>
  <si>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</si>
  <si>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</si>
  <si>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</si>
  <si>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</si>
  <si>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</si>
  <si>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</si>
  <si>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</si>
  <si>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</si>
  <si>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</si>
  <si>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</si>
  <si>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</si>
  <si>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</si>
  <si>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</si>
  <si>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</si>
  <si>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</si>
  <si>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</si>
  <si>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</si>
  <si>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</si>
  <si>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</si>
  <si>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</si>
  <si>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</si>
  <si>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</si>
  <si>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</si>
  <si>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</si>
  <si>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</si>
  <si>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</si>
  <si>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</si>
  <si>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</si>
  <si>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</si>
  <si>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</si>
  <si>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</si>
  <si>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</si>
  <si>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</si>
  <si>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</si>
  <si>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</si>
  <si>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</si>
  <si>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</si>
  <si>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</si>
  <si>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</si>
  <si>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</si>
  <si>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</si>
  <si>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</si>
  <si>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</si>
  <si>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</si>
  <si>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</si>
  <si>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</si>
  <si>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</si>
  <si>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</si>
  <si>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</si>
  <si>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</si>
  <si>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</si>
  <si>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</si>
  <si>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</si>
  <si>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</si>
  <si>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</si>
  <si>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</si>
  <si>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</si>
  <si>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</si>
  <si>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</si>
  <si>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</si>
  <si>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</si>
  <si>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</si>
  <si>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</si>
  <si>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</si>
  <si>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</si>
  <si>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</si>
  <si>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</si>
  <si>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</si>
  <si>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</si>
  <si>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</si>
  <si>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</si>
  <si>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</si>
  <si>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</si>
  <si>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</si>
  <si>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</si>
  <si>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</si>
  <si>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</si>
  <si>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</si>
  <si>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</si>
  <si>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</si>
  <si>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</si>
  <si>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</si>
  <si>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</si>
  <si>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</si>
  <si>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</si>
  <si>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</si>
  <si>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</si>
  <si>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</si>
  <si>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</si>
  <si>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</si>
  <si>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</si>
  <si>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</si>
  <si>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</si>
  <si>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</si>
  <si>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</si>
  <si>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</si>
  <si>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</si>
  <si>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</si>
  <si>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</si>
  <si>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</si>
  <si>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</si>
  <si>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</si>
  <si>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</si>
  <si>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</si>
  <si>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</si>
  <si>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</si>
  <si>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</si>
  <si>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</si>
  <si>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</si>
  <si>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</si>
  <si>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</si>
  <si>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</si>
  <si>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</si>
  <si>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</si>
  <si>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</si>
  <si>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</si>
  <si>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</si>
  <si>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</si>
  <si>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</si>
  <si>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</si>
  <si>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</si>
  <si>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</si>
  <si>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</si>
  <si>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</si>
  <si>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</si>
  <si>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</si>
  <si>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</si>
  <si>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</si>
  <si>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</si>
  <si>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</si>
  <si>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</si>
  <si>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</si>
  <si>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</si>
  <si>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</si>
  <si>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</si>
  <si>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</si>
  <si>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</si>
  <si>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</si>
  <si>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</si>
  <si>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</si>
  <si>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</si>
  <si>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</si>
  <si>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</si>
  <si>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</si>
  <si>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</si>
  <si>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</si>
  <si>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</si>
  <si>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</si>
  <si>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</si>
  <si>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</si>
  <si>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</si>
  <si>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</si>
  <si>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</si>
  <si>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</si>
  <si>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</si>
  <si>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</si>
  <si>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</si>
  <si>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</si>
  <si>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</si>
  <si>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</si>
  <si>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</si>
  <si>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</si>
  <si>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</si>
  <si>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</si>
  <si>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</si>
  <si>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</si>
  <si>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</si>
  <si>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</si>
  <si>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</si>
  <si>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</si>
  <si>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</si>
  <si>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</si>
  <si>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</si>
  <si>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</si>
  <si>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</si>
  <si>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</si>
  <si>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</si>
  <si>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</si>
  <si>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</si>
  <si>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</si>
  <si>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</si>
  <si>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</si>
  <si>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</si>
  <si>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</si>
  <si>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</si>
  <si>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</si>
  <si>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</si>
  <si>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</si>
  <si>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</si>
  <si>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</si>
  <si>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</si>
  <si>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</si>
  <si>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</si>
  <si>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</si>
  <si>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</si>
  <si>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</si>
  <si>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</si>
  <si>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</si>
  <si>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</si>
  <si>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</si>
  <si>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</si>
  <si>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</si>
  <si>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</si>
  <si>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</si>
  <si>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</si>
  <si>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</si>
  <si>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</si>
  <si>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</si>
  <si>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</si>
  <si>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</si>
  <si>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</si>
  <si>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</si>
  <si>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</si>
  <si>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</si>
  <si>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</si>
  <si>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</si>
  <si>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</si>
  <si>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</si>
  <si>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</si>
  <si>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</si>
  <si>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</si>
  <si>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</si>
  <si>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</si>
  <si>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</si>
  <si>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</si>
  <si>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</si>
  <si>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</si>
  <si>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</si>
  <si>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</si>
  <si>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</si>
  <si>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</si>
  <si>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</si>
  <si>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</si>
  <si>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</si>
  <si>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</si>
  <si>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</si>
  <si>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</si>
  <si>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</si>
  <si>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</si>
  <si>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</si>
  <si>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</si>
  <si>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</si>
  <si>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</si>
  <si>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</si>
  <si>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</si>
  <si>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</si>
  <si>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</si>
  <si>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</si>
  <si>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</si>
  <si>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</si>
  <si>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</si>
  <si>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</si>
  <si>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</si>
  <si>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</si>
  <si>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</si>
  <si>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</si>
  <si>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</si>
  <si>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</si>
  <si>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</si>
  <si>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</si>
  <si>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</si>
  <si>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</si>
  <si>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</si>
  <si>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</si>
  <si>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</si>
  <si>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</si>
  <si>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</si>
  <si>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</si>
  <si>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</si>
  <si>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</si>
  <si>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</si>
  <si>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</si>
  <si>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</si>
  <si>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</si>
  <si>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</si>
  <si>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</si>
  <si>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</si>
  <si>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</si>
  <si>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</si>
  <si>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</si>
  <si>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</si>
  <si>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</si>
  <si>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</si>
  <si>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</si>
  <si>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</si>
  <si>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</si>
  <si>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</si>
  <si>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</si>
  <si>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</si>
  <si>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</si>
  <si>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</si>
  <si>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</si>
  <si>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</si>
  <si>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</si>
  <si>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</si>
  <si>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</si>
  <si>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</si>
  <si>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</si>
  <si>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</si>
  <si>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</si>
  <si>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</si>
  <si>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</si>
  <si>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</si>
  <si>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</si>
  <si>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</si>
  <si>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</si>
  <si>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</si>
  <si>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</si>
  <si>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</si>
  <si>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</si>
  <si>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</si>
  <si>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</si>
  <si>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</si>
  <si>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</si>
  <si>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</si>
  <si>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</si>
  <si>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</si>
  <si>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</si>
  <si>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</si>
  <si>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</si>
  <si>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</si>
  <si>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</si>
  <si>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</si>
  <si>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</si>
  <si>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</si>
  <si>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</si>
  <si>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</si>
  <si>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</si>
  <si>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</si>
  <si>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</si>
  <si>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</si>
  <si>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</si>
  <si>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</si>
  <si>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</si>
  <si>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</si>
  <si>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</si>
  <si>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</si>
  <si>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</si>
  <si>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</si>
  <si>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</si>
  <si>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</si>
  <si>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</si>
  <si>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</si>
  <si>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</si>
  <si>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</si>
  <si>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</si>
  <si>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</si>
  <si>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</si>
  <si>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</si>
  <si>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</si>
  <si>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</si>
  <si>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</si>
  <si>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</si>
  <si>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</si>
  <si>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</si>
  <si>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</si>
  <si>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</si>
  <si>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</si>
  <si>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</si>
  <si>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</si>
  <si>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</si>
  <si>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</si>
  <si>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</si>
  <si>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</si>
  <si>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</si>
  <si>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</si>
  <si>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</si>
  <si>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</si>
  <si>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</si>
  <si>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</si>
  <si>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</si>
  <si>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</si>
  <si>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</si>
  <si>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</si>
  <si>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</si>
  <si>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</si>
  <si>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</si>
  <si>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</si>
  <si>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</si>
  <si>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</si>
  <si>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</si>
  <si>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</si>
  <si>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</si>
  <si>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</si>
  <si>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</si>
  <si>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</si>
  <si>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</si>
  <si>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</si>
  <si>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</si>
  <si>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</si>
  <si>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</si>
  <si>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</si>
  <si>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</si>
  <si>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</si>
  <si>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</si>
  <si>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</si>
  <si>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</si>
  <si>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</si>
  <si>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</si>
  <si>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</si>
  <si>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</si>
  <si>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</si>
  <si>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</si>
  <si>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</si>
  <si>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</si>
  <si>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</si>
  <si>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</si>
  <si>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</si>
  <si>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</si>
  <si>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</si>
  <si>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</si>
  <si>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</si>
  <si>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</si>
  <si>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</si>
  <si>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</si>
  <si>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</si>
  <si>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</si>
  <si>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</si>
  <si>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</si>
  <si>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</si>
  <si>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</si>
  <si>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</si>
  <si>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</si>
  <si>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</si>
  <si>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</si>
  <si>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</si>
  <si>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</si>
  <si>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</si>
  <si>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</si>
  <si>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</si>
  <si>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</si>
  <si>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</si>
  <si>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</si>
  <si>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</si>
  <si>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</si>
  <si>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</si>
  <si>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</si>
  <si>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</si>
  <si>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</si>
  <si>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</si>
  <si>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</si>
  <si>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</si>
  <si>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</si>
  <si>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</si>
  <si>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</si>
  <si>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</si>
  <si>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</si>
  <si>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</si>
  <si>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</si>
  <si>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</si>
  <si>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</si>
  <si>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</si>
  <si>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</si>
  <si>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</si>
  <si>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</si>
  <si>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</si>
  <si>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</si>
  <si>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</si>
  <si>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</si>
  <si>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</si>
  <si>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</si>
  <si>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</si>
  <si>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</si>
  <si>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</si>
  <si>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</si>
  <si>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</si>
  <si>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</si>
  <si>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</si>
  <si>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</si>
  <si>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</si>
  <si>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</si>
  <si>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</si>
  <si>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</si>
  <si>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</si>
  <si>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</si>
  <si>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</si>
  <si>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</si>
  <si>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</si>
  <si>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</si>
  <si>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</si>
  <si>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</si>
  <si>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</si>
  <si>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</si>
  <si>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</si>
  <si>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</si>
  <si>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</si>
  <si>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</si>
  <si>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</si>
  <si>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</si>
  <si>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</si>
  <si>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</si>
  <si>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</si>
  <si>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</si>
  <si>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</si>
  <si>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</si>
  <si>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</si>
  <si>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</si>
  <si>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</si>
  <si>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</si>
  <si>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</si>
  <si>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</si>
  <si>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</si>
  <si>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</si>
  <si>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</si>
  <si>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</si>
  <si>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</si>
  <si>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</si>
  <si>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</si>
  <si>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</si>
  <si>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</si>
  <si>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</si>
  <si>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</si>
  <si>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</si>
  <si>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</si>
  <si>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</si>
  <si>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</si>
  <si>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</si>
  <si>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</si>
  <si>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</si>
  <si>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</si>
  <si>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</si>
  <si>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</si>
  <si>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</si>
  <si>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</si>
  <si>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</si>
  <si>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</si>
  <si>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</si>
  <si>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</si>
  <si>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</si>
  <si>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</si>
  <si>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</si>
  <si>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</si>
  <si>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</si>
  <si>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</si>
  <si>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</si>
  <si>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</si>
  <si>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</si>
  <si>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</si>
  <si>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</si>
  <si>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</si>
  <si>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</si>
  <si>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</si>
  <si>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</si>
  <si>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</si>
  <si>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</si>
  <si>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</si>
  <si>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</si>
  <si>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</si>
  <si>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</si>
  <si>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</si>
  <si>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</si>
  <si>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</si>
  <si>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</si>
  <si>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</si>
  <si>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</si>
  <si>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</si>
  <si>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</si>
  <si>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</si>
  <si>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</si>
  <si>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</si>
  <si>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</si>
  <si>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</si>
  <si>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</si>
  <si>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</si>
  <si>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</si>
  <si>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</si>
  <si>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</si>
  <si>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</si>
  <si>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</si>
  <si>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</si>
  <si>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</si>
  <si>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</si>
  <si>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</si>
  <si>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</si>
  <si>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</si>
  <si>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</si>
  <si>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</si>
  <si>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</si>
  <si>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</si>
  <si>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</si>
  <si>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</si>
  <si>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</si>
  <si>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</si>
  <si>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</si>
  <si>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</si>
  <si>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</si>
  <si>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</si>
  <si>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</si>
  <si>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</si>
  <si>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</si>
  <si>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</si>
  <si>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</si>
  <si>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</si>
  <si>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</si>
  <si>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</si>
  <si>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</si>
  <si>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</si>
  <si>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</si>
  <si>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</si>
  <si>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</si>
  <si>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</si>
  <si>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</si>
  <si>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</si>
  <si>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</si>
  <si>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</si>
  <si>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</si>
  <si>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</si>
  <si>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</si>
  <si>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</si>
  <si>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</si>
  <si>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</si>
  <si>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</si>
  <si>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</si>
  <si>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</si>
  <si>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</si>
  <si>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</si>
  <si>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</si>
  <si>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</si>
  <si>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</si>
  <si>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</si>
  <si>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</si>
  <si>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</si>
  <si>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</si>
  <si>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</si>
  <si>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</si>
  <si>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</si>
  <si>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</si>
  <si>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</si>
  <si>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</si>
  <si>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</si>
  <si>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</si>
  <si>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</si>
  <si>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</si>
  <si>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</si>
  <si>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</si>
  <si>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</si>
  <si>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</si>
  <si>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</si>
  <si>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</si>
  <si>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</si>
  <si>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</si>
  <si>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</si>
  <si>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</si>
  <si>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</si>
  <si>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</si>
  <si>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</si>
  <si>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</si>
  <si>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</si>
  <si>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</si>
  <si>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</si>
  <si>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</si>
  <si>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</si>
  <si>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</si>
  <si>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</si>
  <si>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</si>
  <si>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</si>
  <si>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</si>
  <si>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</si>
  <si>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</si>
  <si>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</si>
  <si>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</si>
  <si>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</si>
  <si>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</si>
  <si>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</si>
  <si>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</si>
  <si>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</si>
  <si>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</si>
  <si>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</si>
  <si>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</si>
  <si>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</si>
  <si>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</si>
  <si>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</si>
  <si>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</si>
  <si>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</si>
  <si>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</si>
  <si>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</si>
  <si>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</si>
  <si>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</si>
  <si>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</si>
  <si>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</si>
  <si>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</si>
  <si>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</si>
  <si>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</si>
  <si>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</si>
  <si>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</si>
  <si>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</si>
  <si>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</si>
  <si>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</si>
  <si>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</si>
  <si>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</si>
  <si>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</si>
  <si>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</si>
  <si>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</si>
  <si>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</si>
  <si>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</si>
  <si>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</si>
  <si>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</si>
  <si>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</si>
  <si>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</si>
  <si>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</si>
  <si>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</si>
  <si>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</si>
  <si>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</si>
  <si>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</si>
  <si>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</si>
  <si>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</si>
  <si>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</si>
  <si>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</si>
  <si>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</si>
  <si>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</si>
  <si>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</si>
  <si>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</si>
  <si>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</si>
  <si>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</si>
  <si>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</si>
  <si>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</si>
  <si>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</si>
  <si>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</si>
  <si>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</si>
  <si>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</si>
  <si>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</si>
  <si>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</si>
  <si>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</si>
  <si>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</si>
  <si>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</si>
  <si>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</si>
  <si>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</si>
  <si>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</si>
  <si>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</si>
  <si>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</si>
  <si>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</si>
  <si>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</si>
  <si>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</si>
  <si>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</si>
  <si>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</si>
  <si>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</si>
  <si>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</si>
  <si>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</si>
  <si>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</si>
  <si>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</si>
  <si>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</si>
  <si>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</si>
  <si>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</si>
  <si>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</si>
  <si>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</si>
  <si>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</si>
  <si>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</si>
  <si>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</si>
  <si>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</si>
  <si>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</si>
  <si>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</si>
  <si>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</si>
  <si>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</si>
  <si>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</si>
  <si>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</si>
  <si>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</si>
  <si>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</si>
  <si>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</si>
  <si>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</si>
  <si>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</si>
  <si>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</si>
  <si>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</si>
  <si>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</si>
  <si>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</si>
  <si>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</si>
  <si>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</si>
  <si>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</si>
  <si>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</si>
  <si>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</si>
  <si>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</si>
  <si>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</si>
  <si>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</si>
  <si>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</si>
  <si>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</si>
  <si>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</si>
  <si>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</si>
  <si>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</si>
  <si>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</si>
  <si>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</si>
  <si>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</si>
  <si>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</si>
  <si>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</si>
  <si>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</si>
  <si>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</si>
  <si>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</si>
  <si>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</si>
  <si>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</si>
  <si>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</si>
  <si>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</si>
  <si>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</si>
  <si>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</si>
  <si>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</si>
  <si>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</si>
  <si>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</si>
  <si>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</si>
  <si>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</si>
  <si>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</si>
  <si>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</si>
  <si>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</si>
  <si>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</si>
  <si>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</si>
  <si>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</si>
  <si>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</si>
  <si>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</si>
  <si>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</si>
  <si>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</si>
  <si>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</si>
  <si>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</si>
  <si>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</si>
  <si>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</si>
  <si>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</si>
  <si>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</si>
  <si>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</si>
  <si>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</si>
  <si>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</si>
  <si>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</si>
  <si>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</si>
  <si>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</si>
  <si>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</si>
  <si>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</si>
  <si>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</si>
  <si>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</si>
  <si>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</si>
  <si>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</si>
  <si>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</si>
  <si>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</si>
  <si>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</si>
  <si>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</si>
  <si>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</si>
  <si>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</si>
  <si>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</si>
  <si>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</si>
  <si>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</si>
  <si>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</si>
  <si>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</si>
  <si>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</si>
  <si>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</si>
  <si>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</si>
  <si>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</si>
  <si>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</si>
  <si>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</si>
  <si>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</si>
  <si>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</si>
  <si>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</si>
  <si>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</si>
  <si>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</si>
  <si>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</si>
  <si>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</si>
  <si>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</si>
  <si>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</si>
  <si>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</si>
  <si>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</si>
  <si>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</si>
  <si>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</si>
  <si>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</si>
  <si>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</si>
  <si>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</si>
  <si>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</si>
  <si>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</si>
  <si>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</si>
  <si>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</si>
  <si>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</si>
  <si>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</si>
  <si>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</si>
  <si>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</si>
  <si>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</si>
  <si>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</si>
  <si>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</si>
  <si>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</si>
  <si>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</si>
  <si>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</si>
  <si>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</si>
  <si>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</si>
  <si>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</si>
  <si>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</si>
  <si>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</si>
  <si>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</si>
  <si>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</si>
  <si>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</si>
  <si>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</si>
  <si>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</si>
  <si>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</si>
  <si>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</si>
  <si>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</si>
  <si>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</si>
  <si>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</si>
  <si>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</si>
  <si>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</si>
  <si>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</si>
  <si>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</si>
  <si>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</si>
  <si>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</si>
  <si>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</si>
  <si>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</si>
  <si>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</si>
  <si>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</si>
  <si>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</si>
  <si>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</si>
  <si>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</si>
  <si>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</si>
  <si>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</si>
  <si>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</si>
  <si>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</si>
  <si>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</si>
  <si>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</si>
  <si>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</si>
  <si>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</si>
  <si>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</si>
  <si>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</si>
  <si>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</si>
  <si>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</si>
  <si>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</si>
  <si>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</si>
  <si>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</si>
  <si>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</si>
  <si>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</si>
  <si>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</si>
  <si>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</si>
  <si>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</si>
  <si>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</si>
  <si>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</si>
  <si>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</si>
  <si>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</si>
  <si>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</si>
  <si>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</si>
  <si>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</si>
  <si>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</si>
  <si>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</si>
  <si>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</si>
  <si>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</si>
  <si>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</si>
  <si>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</si>
  <si>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</si>
  <si>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</si>
  <si>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</si>
  <si>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</si>
  <si>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</si>
  <si>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</si>
  <si>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</si>
  <si>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</si>
  <si>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</si>
  <si>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</si>
  <si>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</si>
  <si>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</si>
  <si>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</si>
  <si>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</si>
  <si>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</si>
  <si>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</si>
  <si>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</si>
  <si>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</si>
  <si>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</si>
  <si>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</si>
  <si>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</si>
  <si>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</si>
  <si>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</si>
  <si>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</si>
  <si>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</si>
  <si>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</si>
  <si>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</si>
  <si>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</si>
  <si>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</si>
  <si>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</si>
  <si>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</si>
  <si>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</si>
  <si>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</si>
  <si>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</si>
  <si>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</si>
  <si>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</si>
  <si>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</si>
  <si>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</si>
  <si>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</si>
  <si>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</si>
  <si>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</si>
  <si>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</si>
  <si>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</si>
  <si>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</si>
  <si>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</si>
  <si>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</si>
  <si>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</si>
  <si>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</si>
  <si>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</si>
  <si>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</si>
  <si>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</si>
  <si>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</si>
  <si>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</si>
  <si>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</si>
  <si>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</si>
  <si>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</si>
  <si>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</si>
  <si>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</si>
  <si>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</si>
  <si>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</si>
  <si>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</si>
  <si>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</si>
  <si>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</si>
  <si>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</si>
  <si>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</si>
  <si>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</si>
  <si>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</si>
  <si>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</si>
  <si>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</si>
  <si>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</si>
  <si>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</si>
  <si>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</si>
  <si>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</si>
  <si>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</si>
  <si>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</si>
  <si>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</si>
  <si>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</si>
  <si>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</si>
  <si>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</si>
  <si>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</si>
  <si>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</si>
  <si>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</si>
  <si>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</si>
  <si>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</si>
  <si>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</si>
  <si>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</si>
  <si>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</si>
  <si>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</si>
  <si>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</si>
  <si>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</si>
  <si>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</si>
  <si>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</si>
  <si>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</si>
  <si>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</si>
  <si>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</si>
  <si>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</si>
  <si>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</si>
  <si>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</si>
  <si>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</si>
  <si>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</si>
  <si>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</si>
  <si>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</si>
  <si>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</si>
  <si>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</si>
  <si>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</si>
  <si>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</si>
  <si>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</si>
  <si>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</si>
  <si>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</si>
  <si>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</si>
  <si>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</si>
  <si>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</si>
  <si>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</si>
  <si>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</si>
  <si>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</si>
  <si>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</si>
  <si>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</si>
  <si>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</si>
  <si>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</si>
  <si>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</si>
  <si>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</si>
  <si>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</si>
  <si>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</si>
  <si>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</si>
  <si>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</si>
  <si>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</si>
  <si>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</si>
  <si>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</si>
  <si>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</si>
  <si>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</si>
  <si>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</si>
  <si>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</si>
  <si>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</si>
  <si>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</si>
  <si>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</si>
  <si>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</si>
  <si>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</si>
  <si>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</si>
  <si>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</si>
  <si>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</si>
  <si>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</si>
  <si>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</si>
  <si>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</si>
  <si>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</si>
  <si>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</si>
  <si>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</si>
  <si>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</si>
  <si>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</si>
  <si>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</si>
  <si>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</si>
  <si>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</si>
  <si>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</si>
  <si>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</si>
  <si>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</si>
  <si>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</si>
  <si>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</si>
  <si>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</si>
  <si>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</si>
  <si>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</si>
  <si>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</si>
  <si>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</si>
  <si>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</si>
  <si>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</si>
  <si>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</si>
  <si>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</si>
  <si>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</si>
  <si>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</si>
  <si>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</si>
  <si>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</si>
  <si>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</si>
  <si>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</si>
  <si>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</si>
  <si>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</si>
  <si>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</si>
  <si>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</si>
  <si>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</si>
  <si>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</si>
  <si>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</si>
  <si>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</si>
  <si>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</si>
  <si>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</si>
  <si>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</si>
  <si>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</si>
  <si>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</si>
  <si>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</si>
  <si>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</si>
  <si>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</si>
  <si>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</si>
  <si>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</si>
  <si>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</si>
  <si>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</si>
  <si>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</si>
  <si>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</si>
  <si>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</si>
  <si>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</si>
  <si>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</si>
  <si>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</si>
  <si>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</si>
  <si>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</si>
  <si>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</si>
  <si>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</si>
  <si>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</si>
  <si>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</si>
  <si>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</si>
  <si>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</si>
  <si>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</si>
  <si>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</si>
  <si>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</si>
  <si>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</si>
  <si>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</si>
  <si>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</si>
  <si>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</si>
  <si>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</si>
  <si>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</si>
  <si>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</si>
  <si>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</si>
  <si>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</si>
  <si>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</si>
  <si>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</si>
  <si>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</si>
  <si>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</si>
  <si>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</si>
  <si>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</si>
  <si>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</si>
  <si>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</si>
  <si>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</si>
  <si>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</si>
  <si>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</si>
  <si>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</si>
  <si>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</si>
  <si>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</si>
  <si>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</si>
  <si>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</si>
  <si>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</si>
  <si>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</si>
  <si>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</si>
  <si>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</si>
  <si>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</si>
  <si>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</si>
  <si>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</si>
  <si>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</si>
  <si>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</si>
  <si>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</si>
  <si>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</si>
  <si>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</si>
  <si>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</si>
  <si>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</si>
  <si>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</si>
  <si>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</si>
  <si>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</si>
  <si>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</si>
  <si>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</si>
  <si>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</si>
  <si>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</si>
  <si>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</si>
  <si>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</si>
  <si>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</si>
  <si>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</si>
  <si>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</si>
  <si>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</si>
  <si>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</si>
  <si>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</si>
  <si>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</si>
  <si>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</si>
  <si>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</si>
  <si>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</si>
  <si>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</si>
  <si>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</si>
  <si>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</si>
  <si>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</si>
  <si>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</si>
  <si>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</si>
  <si>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</si>
  <si>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</si>
  <si>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</si>
  <si>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</si>
  <si>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</si>
  <si>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</si>
  <si>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</si>
  <si>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</si>
  <si>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</si>
  <si>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</si>
  <si>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</si>
  <si>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</si>
  <si>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</si>
  <si>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</si>
  <si>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</si>
  <si>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</si>
  <si>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</si>
  <si>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</si>
  <si>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</si>
  <si>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</si>
  <si>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</si>
  <si>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</si>
  <si>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</si>
  <si>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</si>
  <si>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</si>
  <si>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</si>
  <si>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</si>
  <si>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</si>
  <si>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</si>
  <si>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</si>
  <si>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</si>
  <si>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</si>
  <si>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</si>
  <si>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</si>
  <si>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</si>
  <si>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</si>
  <si>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</si>
  <si>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</si>
  <si>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</si>
  <si>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</si>
  <si>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</si>
  <si>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</si>
  <si>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</si>
  <si>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</si>
  <si>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</si>
  <si>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</si>
  <si>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</si>
  <si>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</si>
  <si>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</si>
  <si>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</si>
  <si>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</si>
  <si>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</si>
  <si>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</si>
  <si>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</si>
  <si>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</si>
  <si>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</si>
  <si>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</si>
  <si>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</si>
  <si>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</si>
  <si>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</si>
  <si>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</si>
  <si>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</si>
  <si>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</si>
  <si>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</si>
  <si>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</si>
  <si>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</si>
  <si>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</si>
  <si>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</si>
  <si>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</si>
  <si>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</si>
  <si>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</si>
  <si>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</si>
  <si>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</si>
  <si>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</si>
  <si>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</si>
  <si>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</si>
  <si>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</si>
  <si>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</si>
  <si>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</si>
  <si>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</si>
  <si>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</si>
  <si>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</si>
  <si>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</si>
  <si>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</si>
  <si>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</si>
  <si>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</si>
  <si>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</si>
  <si>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</si>
  <si>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</si>
  <si>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</si>
  <si>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</si>
  <si>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</si>
  <si>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</si>
  <si>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</si>
  <si>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</si>
  <si>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</si>
  <si>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</si>
  <si>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</si>
  <si>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</si>
  <si>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</si>
  <si>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</si>
  <si>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</si>
  <si>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</si>
  <si>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</si>
  <si>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</si>
  <si>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</si>
  <si>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</si>
  <si>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</si>
  <si>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</si>
  <si>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</si>
  <si>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</si>
  <si>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</si>
  <si>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</si>
  <si>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</si>
  <si>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</si>
  <si>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</si>
  <si>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</si>
  <si>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</si>
  <si>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</si>
  <si>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</si>
  <si>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</si>
  <si>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</si>
  <si>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</si>
  <si>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</si>
  <si>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</si>
  <si>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</si>
  <si>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</si>
  <si>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</si>
  <si>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</si>
  <si>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</si>
  <si>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</si>
  <si>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</si>
  <si>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</si>
  <si>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</si>
  <si>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</si>
  <si>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</si>
  <si>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</si>
  <si>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</si>
  <si>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</si>
  <si>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</si>
  <si>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</si>
  <si>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</si>
  <si>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</si>
  <si>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</si>
  <si>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</si>
  <si>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</si>
  <si>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</si>
  <si>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</si>
  <si>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</si>
  <si>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</si>
  <si>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</si>
  <si>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</si>
  <si>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</si>
  <si>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</si>
  <si>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</si>
  <si>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</si>
  <si>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</si>
  <si>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</si>
  <si>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</si>
  <si>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</si>
  <si>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</si>
  <si>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</si>
  <si>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</si>
  <si>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</si>
  <si>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</si>
  <si>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</si>
  <si>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</si>
  <si>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</si>
  <si>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</si>
  <si>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</si>
  <si>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</si>
  <si>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</si>
  <si>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</si>
  <si>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</si>
  <si>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</si>
  <si>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</si>
  <si>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</si>
  <si>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</si>
  <si>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</si>
  <si>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</si>
  <si>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</si>
  <si>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</si>
  <si>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</si>
  <si>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</si>
  <si>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</si>
  <si>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</si>
  <si>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</si>
  <si>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</si>
  <si>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</si>
  <si>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</si>
  <si>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</si>
  <si>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</si>
  <si>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</si>
  <si>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</si>
  <si>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</si>
  <si>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</si>
  <si>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</si>
  <si>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</si>
  <si>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</si>
  <si>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</si>
  <si>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</si>
  <si>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</si>
  <si>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</si>
  <si>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</si>
  <si>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</si>
  <si>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</si>
  <si>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</si>
  <si>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</si>
  <si>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</si>
  <si>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</si>
  <si>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</si>
  <si>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</si>
  <si>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</si>
  <si>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</si>
  <si>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</si>
  <si>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</si>
  <si>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</si>
  <si>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</si>
  <si>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</si>
  <si>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</si>
  <si>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</si>
  <si>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</si>
  <si>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</si>
  <si>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</si>
  <si>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</si>
  <si>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</si>
  <si>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</si>
  <si>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</si>
  <si>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</si>
  <si>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</si>
  <si>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</si>
  <si>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</si>
  <si>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</si>
  <si>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</si>
  <si>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</si>
  <si>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</si>
  <si>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</si>
  <si>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</si>
  <si>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</si>
  <si>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</si>
  <si>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</si>
  <si>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</si>
  <si>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</si>
  <si>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</si>
  <si>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</si>
  <si>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</si>
  <si>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</si>
  <si>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</si>
  <si>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</si>
  <si>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</si>
  <si>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</si>
  <si>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</si>
  <si>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</si>
  <si>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</si>
  <si>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</si>
  <si>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</si>
  <si>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</si>
  <si>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</si>
  <si>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</si>
  <si>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</si>
  <si>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</si>
  <si>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</si>
  <si>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</si>
  <si>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</si>
  <si>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</si>
  <si>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</si>
  <si>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</si>
  <si>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</si>
  <si>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</si>
  <si>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</si>
  <si>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</si>
  <si>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</si>
  <si>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</si>
  <si>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</si>
  <si>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</si>
  <si>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</si>
  <si>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</si>
  <si>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</si>
  <si>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</si>
  <si>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</si>
  <si>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</si>
  <si>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</si>
  <si>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</si>
  <si>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</si>
  <si>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</si>
  <si>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</si>
  <si>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</si>
  <si>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</si>
  <si>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</si>
  <si>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</si>
  <si>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</si>
  <si>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</si>
  <si>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</si>
  <si>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</si>
  <si>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</si>
  <si>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</si>
  <si>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</si>
  <si>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</si>
  <si>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</si>
  <si>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</si>
  <si>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</si>
  <si>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</si>
  <si>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</si>
  <si>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</si>
  <si>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</si>
  <si>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</si>
  <si>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</si>
  <si>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</si>
  <si>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</si>
  <si>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</si>
  <si>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</si>
  <si>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</si>
  <si>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</si>
  <si>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</si>
  <si>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</si>
  <si>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</si>
  <si>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</si>
  <si>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</si>
  <si>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</si>
  <si>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</si>
  <si>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</si>
  <si>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</si>
  <si>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</si>
  <si>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</si>
  <si>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</si>
  <si>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</si>
  <si>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</si>
  <si>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</si>
  <si>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</si>
  <si>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</si>
  <si>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</si>
  <si>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</si>
  <si>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</si>
  <si>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</si>
  <si>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</si>
  <si>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</si>
  <si>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</si>
  <si>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</si>
  <si>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</si>
  <si>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</si>
  <si>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</si>
  <si>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</si>
  <si>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</si>
  <si>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</si>
  <si>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</si>
  <si>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</si>
  <si>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</si>
  <si>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</si>
  <si>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</si>
  <si>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</si>
  <si>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</si>
  <si>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</si>
  <si>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</si>
  <si>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</si>
  <si>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</si>
  <si>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</si>
  <si>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</si>
  <si>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</si>
  <si>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</si>
  <si>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</si>
  <si>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</si>
  <si>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</si>
  <si>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</si>
  <si>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</si>
  <si>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</si>
  <si>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</si>
  <si>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</si>
  <si>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</si>
  <si>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</si>
  <si>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</si>
  <si>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</si>
  <si>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</si>
  <si>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</si>
  <si>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</si>
  <si>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</si>
  <si>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</si>
  <si>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</si>
  <si>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</si>
  <si>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</si>
  <si>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</si>
  <si>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</si>
  <si>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</si>
  <si>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</si>
  <si>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</si>
  <si>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</si>
  <si>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</si>
  <si>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</si>
  <si>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</si>
  <si>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</si>
  <si>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</si>
  <si>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</si>
  <si>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</si>
  <si>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</si>
  <si>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</si>
  <si>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</si>
  <si>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</si>
  <si>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</si>
  <si>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</si>
  <si>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</si>
  <si>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</si>
  <si>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</si>
  <si>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</si>
  <si>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</si>
  <si>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</si>
  <si>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</si>
  <si>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</si>
  <si>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</si>
  <si>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</si>
  <si>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</si>
  <si>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</si>
  <si>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</si>
  <si>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</si>
  <si>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</si>
  <si>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</si>
  <si>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</si>
  <si>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</si>
  <si>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</si>
  <si>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</si>
  <si>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</si>
  <si>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</si>
  <si>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</si>
  <si>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</si>
  <si>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</si>
  <si>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</si>
  <si>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</si>
  <si>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</si>
  <si>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</si>
  <si>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</si>
  <si>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</si>
  <si>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</si>
  <si>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</si>
  <si>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</si>
  <si>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</si>
  <si>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</si>
  <si>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</si>
  <si>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</si>
  <si>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</si>
  <si>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</si>
  <si>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</si>
  <si>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</si>
  <si>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</si>
  <si>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</si>
  <si>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</si>
  <si>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</si>
  <si>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</si>
  <si>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</si>
  <si>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</si>
  <si>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</si>
  <si>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</si>
  <si>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</si>
  <si>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</si>
  <si>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</si>
  <si>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</si>
  <si>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</si>
  <si>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</si>
  <si>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</si>
  <si>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</si>
  <si>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</si>
  <si>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</si>
  <si>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</si>
  <si>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</si>
  <si>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</si>
  <si>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</si>
  <si>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</si>
  <si>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</si>
  <si>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</si>
  <si>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</si>
  <si>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</si>
  <si>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</si>
  <si>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</si>
  <si>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</si>
  <si>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</si>
  <si>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</si>
  <si>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</si>
  <si>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</si>
  <si>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</si>
  <si>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</si>
  <si>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</si>
  <si>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</si>
  <si>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</si>
  <si>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</si>
  <si>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</si>
  <si>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</si>
  <si>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</si>
  <si>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</si>
  <si>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</si>
  <si>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</si>
  <si>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</si>
  <si>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</si>
  <si>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</si>
  <si>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</si>
  <si>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</si>
  <si>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</si>
  <si>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</si>
  <si>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</si>
  <si>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</si>
  <si>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</si>
  <si>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</si>
  <si>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</si>
  <si>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</si>
  <si>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</si>
  <si>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</si>
  <si>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</si>
  <si>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</si>
  <si>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</si>
  <si>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</si>
  <si>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</si>
  <si>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</si>
  <si>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</si>
  <si>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</si>
  <si>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</si>
  <si>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</si>
  <si>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</si>
  <si>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</si>
  <si>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</si>
  <si>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</si>
  <si>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</si>
  <si>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</si>
  <si>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</si>
  <si>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</si>
  <si>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</si>
  <si>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</si>
  <si>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</si>
  <si>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</si>
  <si>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</si>
  <si>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</si>
  <si>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</si>
  <si>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</si>
  <si>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</si>
  <si>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</si>
  <si>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</si>
  <si>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</si>
  <si>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</si>
  <si>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</si>
  <si>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</si>
  <si>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</si>
  <si>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</si>
  <si>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</si>
  <si>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</si>
  <si>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</si>
  <si>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</si>
  <si>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</si>
  <si>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</si>
  <si>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</si>
  <si>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</si>
  <si>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</si>
  <si>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</si>
  <si>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</si>
  <si>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</si>
  <si>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</si>
  <si>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</si>
  <si>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</si>
  <si>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</si>
  <si>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</si>
  <si>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</si>
  <si>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</si>
  <si>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</si>
  <si>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</si>
  <si>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</si>
  <si>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</si>
  <si>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</si>
  <si>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</si>
  <si>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</si>
  <si>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</si>
  <si>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</si>
  <si>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</si>
  <si>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</si>
  <si>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</si>
  <si>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</si>
  <si>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</si>
  <si>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</si>
  <si>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</si>
  <si>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</si>
  <si>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</si>
  <si>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</si>
  <si>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</si>
  <si>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</si>
  <si>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</si>
  <si>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</si>
  <si>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</si>
  <si>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</si>
  <si>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</si>
  <si>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</si>
  <si>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</si>
  <si>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</si>
  <si>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</si>
  <si>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</si>
  <si>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</si>
  <si>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</si>
  <si>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</si>
  <si>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</si>
  <si>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</si>
  <si>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</si>
  <si>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</si>
  <si>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</si>
  <si>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</si>
  <si>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</si>
  <si>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</si>
  <si>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</si>
  <si>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</si>
  <si>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</si>
  <si>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</si>
  <si>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</si>
  <si>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</si>
  <si>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</si>
  <si>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</si>
  <si>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</si>
  <si>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</si>
  <si>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</si>
  <si>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</si>
  <si>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</si>
  <si>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</si>
  <si>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</si>
  <si>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</si>
  <si>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</si>
  <si>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</si>
  <si>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</si>
  <si>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</si>
  <si>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</si>
  <si>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</si>
  <si>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</si>
  <si>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</si>
  <si>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</si>
  <si>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</si>
  <si>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</si>
  <si>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</si>
  <si>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</si>
  <si>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</si>
  <si>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</si>
  <si>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</si>
  <si>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</si>
  <si>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</si>
  <si>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</si>
  <si>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</si>
  <si>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</si>
  <si>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</si>
  <si>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</si>
  <si>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</si>
  <si>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</si>
  <si>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</si>
  <si>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</si>
  <si>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</si>
  <si>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</si>
  <si>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</si>
  <si>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</si>
  <si>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</si>
  <si>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</si>
  <si>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</si>
  <si>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</si>
  <si>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</si>
  <si>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</si>
  <si>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</si>
  <si>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</si>
  <si>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</si>
  <si>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</si>
  <si>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</si>
  <si>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</si>
  <si>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</si>
  <si>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</si>
  <si>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</si>
  <si>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</si>
  <si>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</si>
  <si>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</si>
  <si>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</si>
  <si>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</si>
  <si>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</si>
  <si>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</si>
  <si>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</si>
  <si>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</si>
  <si>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</si>
  <si>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</si>
  <si>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</si>
  <si>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</si>
  <si>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</si>
  <si>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</si>
  <si>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</si>
  <si>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</si>
  <si>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</si>
  <si>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</si>
  <si>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</si>
  <si>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</si>
  <si>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</si>
  <si>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</si>
  <si>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</si>
  <si>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</si>
  <si>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</si>
  <si>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</si>
  <si>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</si>
  <si>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</si>
  <si>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</si>
  <si>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</si>
  <si>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</si>
  <si>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</si>
  <si>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</si>
  <si>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</si>
  <si>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</si>
  <si>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</si>
  <si>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</si>
  <si>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</si>
  <si>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</si>
  <si>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</si>
  <si>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</si>
  <si>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</si>
  <si>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</si>
  <si>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</si>
  <si>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</si>
  <si>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</si>
  <si>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</si>
  <si>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</si>
  <si>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</si>
  <si>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</si>
  <si>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</si>
  <si>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</si>
  <si>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</si>
  <si>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</si>
  <si>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</si>
  <si>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</si>
  <si>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</si>
  <si>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</si>
  <si>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</si>
  <si>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</si>
  <si>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</si>
  <si>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</si>
  <si>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</si>
  <si>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</si>
  <si>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</si>
  <si>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</si>
  <si>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</si>
  <si>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</si>
  <si>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</si>
  <si>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</si>
  <si>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</si>
  <si>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</si>
  <si>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</si>
  <si>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</si>
  <si>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</si>
  <si>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</si>
  <si>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</si>
  <si>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</si>
  <si>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</si>
  <si>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</si>
  <si>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</si>
  <si>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</si>
  <si>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</si>
  <si>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</si>
  <si>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</si>
  <si>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</si>
  <si>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</si>
  <si>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</si>
  <si>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</si>
  <si>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</si>
  <si>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</si>
  <si>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</si>
  <si>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</si>
  <si>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</si>
  <si>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</si>
  <si>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</si>
  <si>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</si>
  <si>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</si>
  <si>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</si>
  <si>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</si>
  <si>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</si>
  <si>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</si>
  <si>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</si>
  <si>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</si>
  <si>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</si>
  <si>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</si>
  <si>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</si>
  <si>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</si>
  <si>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</si>
  <si>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</si>
  <si>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</si>
  <si>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</si>
  <si>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</si>
  <si>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</si>
  <si>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</si>
  <si>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</si>
  <si>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</si>
  <si>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</si>
  <si>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</si>
  <si>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</si>
  <si>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</si>
  <si>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</si>
  <si>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</si>
  <si>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</si>
  <si>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</si>
  <si>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</si>
  <si>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</si>
  <si>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</si>
  <si>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</si>
  <si>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</si>
  <si>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</si>
  <si>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</si>
  <si>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</si>
  <si>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</si>
  <si>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</si>
  <si>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</si>
  <si>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</si>
  <si>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</si>
  <si>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</si>
  <si>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</si>
  <si>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</si>
  <si>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</si>
  <si>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</si>
  <si>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</si>
  <si>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</si>
  <si>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</si>
  <si>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</si>
  <si>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</si>
  <si>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</si>
  <si>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</si>
  <si>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</si>
  <si>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</si>
  <si>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</si>
  <si>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</si>
  <si>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</si>
  <si>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</si>
  <si>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</si>
  <si>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</si>
  <si>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</si>
  <si>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</si>
  <si>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</si>
  <si>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</si>
  <si>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</si>
  <si>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</si>
  <si>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</si>
  <si>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</si>
  <si>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</si>
  <si>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</si>
  <si>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</si>
  <si>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</si>
  <si>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</si>
  <si>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</si>
  <si>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</si>
  <si>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</si>
  <si>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</si>
  <si>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</si>
  <si>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</si>
  <si>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</si>
  <si>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</si>
  <si>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</si>
  <si>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</si>
  <si>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</si>
  <si>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</si>
  <si>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</si>
  <si>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</si>
  <si>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</si>
  <si>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</si>
  <si>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</si>
  <si>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</si>
  <si>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</si>
  <si>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</si>
  <si>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</si>
  <si>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</si>
  <si>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</si>
  <si>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</si>
  <si>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</si>
  <si>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</si>
  <si>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</si>
  <si>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</si>
  <si>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</si>
  <si>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</si>
  <si>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</si>
  <si>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</si>
  <si>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</si>
  <si>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</si>
  <si>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</si>
  <si>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</si>
  <si>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</si>
  <si>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</si>
  <si>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</si>
  <si>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</si>
  <si>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</si>
  <si>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</si>
  <si>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</si>
  <si>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</si>
  <si>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</si>
  <si>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</si>
  <si>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</si>
  <si>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</si>
  <si>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</si>
  <si>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</si>
  <si>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</si>
  <si>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</si>
  <si>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</si>
  <si>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</si>
  <si>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</si>
  <si>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</si>
  <si>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</si>
  <si>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</si>
  <si>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</si>
  <si>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</si>
  <si>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</si>
  <si>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</si>
  <si>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</si>
  <si>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</si>
  <si>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</si>
  <si>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</si>
  <si>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</si>
  <si>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</si>
  <si>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</si>
  <si>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</si>
  <si>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</si>
  <si>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</si>
  <si>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</si>
  <si>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</si>
  <si>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</si>
  <si>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</si>
  <si>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</si>
  <si>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</si>
  <si>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</si>
  <si>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</si>
  <si>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</si>
  <si>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</si>
  <si>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</si>
  <si>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</si>
  <si>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</si>
  <si>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</si>
  <si>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</si>
  <si>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</si>
  <si>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</si>
  <si>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</si>
  <si>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</si>
  <si>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</si>
  <si>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</si>
  <si>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</si>
  <si>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</si>
  <si>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</si>
  <si>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</si>
  <si>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</si>
  <si>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</si>
  <si>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</si>
  <si>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</si>
  <si>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</si>
  <si>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</si>
  <si>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</si>
  <si>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</si>
  <si>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</si>
  <si>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</si>
  <si>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</si>
  <si>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</si>
  <si>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</si>
  <si>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</si>
  <si>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</si>
  <si>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</si>
  <si>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</si>
  <si>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</si>
  <si>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</si>
  <si>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</si>
  <si>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</si>
  <si>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</si>
  <si>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</si>
  <si>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</si>
  <si>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</si>
  <si>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</si>
  <si>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</si>
  <si>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</si>
  <si>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</si>
  <si>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</si>
  <si>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</si>
  <si>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</si>
  <si>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</si>
  <si>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</si>
  <si>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</si>
  <si>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</si>
  <si>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</si>
  <si>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</si>
  <si>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</si>
  <si>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</si>
  <si>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</si>
  <si>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</si>
  <si>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</si>
  <si>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</si>
  <si>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</si>
  <si>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</si>
  <si>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</si>
  <si>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</si>
  <si>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</si>
  <si>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</si>
  <si>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</si>
  <si>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</si>
  <si>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</si>
  <si>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</si>
  <si>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</si>
  <si>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</si>
  <si>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</si>
  <si>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</si>
  <si>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</si>
  <si>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</si>
  <si>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</si>
  <si>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</si>
  <si>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</si>
  <si>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</si>
  <si>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</si>
  <si>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</si>
  <si>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</si>
  <si>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</si>
  <si>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</si>
  <si>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</si>
  <si>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</si>
  <si>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</si>
  <si>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</si>
  <si>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</si>
  <si>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</si>
  <si>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</si>
  <si>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</si>
  <si>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</si>
  <si>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</si>
  <si>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</si>
  <si>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</si>
  <si>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</si>
  <si>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</si>
  <si>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</si>
  <si>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</si>
  <si>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</si>
  <si>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</si>
  <si>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</si>
  <si>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</si>
  <si>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</si>
  <si>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</si>
  <si>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</si>
  <si>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</si>
  <si>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</si>
  <si>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</si>
  <si>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</si>
  <si>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</si>
  <si>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</si>
  <si>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</si>
  <si>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</si>
  <si>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</si>
  <si>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</si>
  <si>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</si>
  <si>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</si>
  <si>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</si>
  <si>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</si>
  <si>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</si>
  <si>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</si>
  <si>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</si>
  <si>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</si>
  <si>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</si>
  <si>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</si>
  <si>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</si>
  <si>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</si>
  <si>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</si>
  <si>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</si>
  <si>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</si>
  <si>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</si>
  <si>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</si>
  <si>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</si>
  <si>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</si>
  <si>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</si>
  <si>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</si>
  <si>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</si>
  <si>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</si>
  <si>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</si>
  <si>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</si>
  <si>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</si>
  <si>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</si>
  <si>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</si>
  <si>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</si>
  <si>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</si>
  <si>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</si>
  <si>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</si>
  <si>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</si>
  <si>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</si>
  <si>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</si>
  <si>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</si>
  <si>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</si>
  <si>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</si>
  <si>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</si>
  <si>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</si>
  <si>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</si>
  <si>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</si>
  <si>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</si>
  <si>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</si>
  <si>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</si>
  <si>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</si>
  <si>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</si>
  <si>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</si>
  <si>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</si>
  <si>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</si>
  <si>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</si>
  <si>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</si>
  <si>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</si>
  <si>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</si>
  <si>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</si>
  <si>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</si>
  <si>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</si>
  <si>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</si>
  <si>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</si>
  <si>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</si>
  <si>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</si>
  <si>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</si>
  <si>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</si>
  <si>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</si>
  <si>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</si>
  <si>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</si>
  <si>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</si>
  <si>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</si>
  <si>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</si>
  <si>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</si>
  <si>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</si>
  <si>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</si>
  <si>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</si>
  <si>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</si>
  <si>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</si>
  <si>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</si>
  <si>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</si>
  <si>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</si>
  <si>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</si>
  <si>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</si>
  <si>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</si>
  <si>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</si>
  <si>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</si>
  <si>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</si>
  <si>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</si>
  <si>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</si>
  <si>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</si>
  <si>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</si>
  <si>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</si>
  <si>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</si>
  <si>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</si>
  <si>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</si>
  <si>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</si>
  <si>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</si>
  <si>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</si>
  <si>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</si>
  <si>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</si>
  <si>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</si>
  <si>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</si>
  <si>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</si>
  <si>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</si>
  <si>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</si>
  <si>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</si>
  <si>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</si>
  <si>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</si>
  <si>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</si>
  <si>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</si>
  <si>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</si>
  <si>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</si>
  <si>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</si>
  <si>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</si>
  <si>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</si>
  <si>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</si>
  <si>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</si>
  <si>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</si>
  <si>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</si>
  <si>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</si>
  <si>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</si>
  <si>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</si>
  <si>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</si>
  <si>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</si>
  <si>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</si>
  <si>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</si>
  <si>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</si>
  <si>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</si>
  <si>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</si>
  <si>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</si>
  <si>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</si>
  <si>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</si>
  <si>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</si>
  <si>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</si>
  <si>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</si>
  <si>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</si>
  <si>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</si>
  <si>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</si>
  <si>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</si>
  <si>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</si>
  <si>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</si>
  <si>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</si>
  <si>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</si>
  <si>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</si>
  <si>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</si>
  <si>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</si>
  <si>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</si>
  <si>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</si>
  <si>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</si>
  <si>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</si>
  <si>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</si>
  <si>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</si>
  <si>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</si>
  <si>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</si>
  <si>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</si>
  <si>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</si>
  <si>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</si>
  <si>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</si>
  <si>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</si>
  <si>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</si>
  <si>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</si>
  <si>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</si>
  <si>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</si>
  <si>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</si>
  <si>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</si>
  <si>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</si>
  <si>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</si>
  <si>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</si>
  <si>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</si>
  <si>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</si>
  <si>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</si>
  <si>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</si>
  <si>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</si>
  <si>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</si>
  <si>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</si>
  <si>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</si>
  <si>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</si>
  <si>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</si>
  <si>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</si>
  <si>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</si>
  <si>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</si>
  <si>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</si>
  <si>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</si>
  <si>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</si>
  <si>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</si>
  <si>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</si>
  <si>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</si>
  <si>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</si>
  <si>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</si>
  <si>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</si>
  <si>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</si>
  <si>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</si>
  <si>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</si>
  <si>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</si>
  <si>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</si>
  <si>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</si>
  <si>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</si>
  <si>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</si>
  <si>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</si>
  <si>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</si>
  <si>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</si>
  <si>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</si>
  <si>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</si>
  <si>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</si>
  <si>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</si>
  <si>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</si>
  <si>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</si>
  <si>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</si>
  <si>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</si>
  <si>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</si>
  <si>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</si>
  <si>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</si>
  <si>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</si>
  <si>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</si>
  <si>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</si>
  <si>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</si>
  <si>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</si>
  <si>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</si>
  <si>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</si>
  <si>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</si>
  <si>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</si>
  <si>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</si>
  <si>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</si>
  <si>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</si>
  <si>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</si>
  <si>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</si>
  <si>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</si>
  <si>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</si>
  <si>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</si>
  <si>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</si>
  <si>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</si>
  <si>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</si>
  <si>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</si>
  <si>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</si>
  <si>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</si>
  <si>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</si>
  <si>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</si>
  <si>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</si>
  <si>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</si>
  <si>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</si>
  <si>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</si>
  <si>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</si>
  <si>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</si>
  <si>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</si>
  <si>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</si>
  <si>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</si>
  <si>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</si>
  <si>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</si>
  <si>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</si>
  <si>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</si>
  <si>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</si>
  <si>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</si>
  <si>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</si>
  <si>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</si>
  <si>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</si>
  <si>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</si>
  <si>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</si>
  <si>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</si>
  <si>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</si>
  <si>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</si>
  <si>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</si>
  <si>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</si>
  <si>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</si>
  <si>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</si>
  <si>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</si>
  <si>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</si>
  <si>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</si>
  <si>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</si>
  <si>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</si>
  <si>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</si>
  <si>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</si>
  <si>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</si>
  <si>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</si>
  <si>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</si>
  <si>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</si>
  <si>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</si>
  <si>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</si>
  <si>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</si>
  <si>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</si>
  <si>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</si>
  <si>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</si>
  <si>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</si>
  <si>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</si>
  <si>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</si>
  <si>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</si>
  <si>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</si>
  <si>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</si>
  <si>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</si>
  <si>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</si>
  <si>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</si>
  <si>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</si>
  <si>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</si>
  <si>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</si>
  <si>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</si>
  <si>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</si>
  <si>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</si>
  <si>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</si>
  <si>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</si>
  <si>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</si>
  <si>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</si>
  <si>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</si>
  <si>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</si>
  <si>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</si>
  <si>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</si>
  <si>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</si>
  <si>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</si>
  <si>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</si>
  <si>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</si>
  <si>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</si>
  <si>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</si>
  <si>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</si>
  <si>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</si>
  <si>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</si>
  <si>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</si>
  <si>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</si>
  <si>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</si>
  <si>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</si>
  <si>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</si>
  <si>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</si>
  <si>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</si>
  <si>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</si>
  <si>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</si>
  <si>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</si>
  <si>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</si>
  <si>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</si>
  <si>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</si>
  <si>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</si>
  <si>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</si>
  <si>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</si>
  <si>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</si>
  <si>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</si>
  <si>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</si>
  <si>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</si>
  <si>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</si>
  <si>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</si>
  <si>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</si>
  <si>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</si>
  <si>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</si>
  <si>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</si>
  <si>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</si>
  <si>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</si>
  <si>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</si>
  <si>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</si>
  <si>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</si>
  <si>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</si>
  <si>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</si>
  <si>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</si>
  <si>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</si>
  <si>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</si>
  <si>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</si>
  <si>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</si>
  <si>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</si>
  <si>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</si>
  <si>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</si>
  <si>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</si>
  <si>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</si>
  <si>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</si>
  <si>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</si>
  <si>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</si>
  <si>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</si>
  <si>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</si>
  <si>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</si>
  <si>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</si>
  <si>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</si>
  <si>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</si>
  <si>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</si>
  <si>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</si>
  <si>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</si>
  <si>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</si>
  <si>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</si>
  <si>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</si>
  <si>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</si>
  <si>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</si>
  <si>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</si>
  <si>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</si>
  <si>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</si>
  <si>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</si>
  <si>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</si>
  <si>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</si>
  <si>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</si>
  <si>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</si>
  <si>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</si>
  <si>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</si>
  <si>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</si>
  <si>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</si>
  <si>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</si>
  <si>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</si>
  <si>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</si>
  <si>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</si>
  <si>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</si>
  <si>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</si>
  <si>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</si>
  <si>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</si>
  <si>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</si>
  <si>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</si>
  <si>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</si>
  <si>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</si>
  <si>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</si>
  <si>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</si>
  <si>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</si>
  <si>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</si>
  <si>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</si>
  <si>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</si>
  <si>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</si>
  <si>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</si>
  <si>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</si>
  <si>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</si>
  <si>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</si>
  <si>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</si>
  <si>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</si>
  <si>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</si>
  <si>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</si>
  <si>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</si>
  <si>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</si>
  <si>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</si>
  <si>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</si>
  <si>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</si>
  <si>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</si>
  <si>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</si>
  <si>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</si>
  <si>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</si>
  <si>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</si>
  <si>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</si>
  <si>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</si>
  <si>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</si>
  <si>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</si>
  <si>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</si>
  <si>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</si>
  <si>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</si>
  <si>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</si>
  <si>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</si>
  <si>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</si>
  <si>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</si>
  <si>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</si>
  <si>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</si>
  <si>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</si>
  <si>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</si>
  <si>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</si>
  <si>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</si>
  <si>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</si>
  <si>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</si>
  <si>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</si>
  <si>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</si>
  <si>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</si>
  <si>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</si>
  <si>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</si>
  <si>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</si>
  <si>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</si>
  <si>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</si>
  <si>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</si>
  <si>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</si>
  <si>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</si>
  <si>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</si>
  <si>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</si>
  <si>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</si>
  <si>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</si>
  <si>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</si>
  <si>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</si>
  <si>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</si>
  <si>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</si>
  <si>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</si>
  <si>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</si>
  <si>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</si>
  <si>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</si>
  <si>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</si>
  <si>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</si>
  <si>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</si>
  <si>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</si>
  <si>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</si>
  <si>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</si>
  <si>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</si>
  <si>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</si>
  <si>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</si>
  <si>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</si>
  <si>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</si>
  <si>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</si>
  <si>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</si>
  <si>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</si>
  <si>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</si>
  <si>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</si>
  <si>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</si>
  <si>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</si>
  <si>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</si>
  <si>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</si>
  <si>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</si>
  <si>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</si>
  <si>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</si>
  <si>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</si>
  <si>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</si>
  <si>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</si>
  <si>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</si>
  <si>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</si>
  <si>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</si>
  <si>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</si>
  <si>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</si>
  <si>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</si>
  <si>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</si>
  <si>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</si>
  <si>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</si>
  <si>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</si>
  <si>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</si>
  <si>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</si>
  <si>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</si>
  <si>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</si>
  <si>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</si>
  <si>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</si>
  <si>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</si>
  <si>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</si>
  <si>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</si>
  <si>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</si>
  <si>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</si>
  <si>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</si>
  <si>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</si>
  <si>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</si>
  <si>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</si>
  <si>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</si>
  <si>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</si>
  <si>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</si>
  <si>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</si>
  <si>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</si>
  <si>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</si>
  <si>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</si>
  <si>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</si>
  <si>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</si>
  <si>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</si>
  <si>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</si>
  <si>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</si>
  <si>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</si>
  <si>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</si>
  <si>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</si>
  <si>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</si>
  <si>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</si>
  <si>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</si>
  <si>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</si>
  <si>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</si>
  <si>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</si>
  <si>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</si>
  <si>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</si>
  <si>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</si>
  <si>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</si>
  <si>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</si>
  <si>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</si>
  <si>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</si>
  <si>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</si>
  <si>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</si>
  <si>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</si>
  <si>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</si>
  <si>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</si>
  <si>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</si>
  <si>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</si>
  <si>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</si>
  <si>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</si>
  <si>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</si>
  <si>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</si>
  <si>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</si>
  <si>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</si>
  <si>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</si>
  <si>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</si>
  <si>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</si>
  <si>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</si>
  <si>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</si>
  <si>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</si>
  <si>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</si>
  <si>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</si>
  <si>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</si>
  <si>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</si>
  <si>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</si>
  <si>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</si>
  <si>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</si>
  <si>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</si>
  <si>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</si>
  <si>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</si>
  <si>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</si>
  <si>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</si>
  <si>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</si>
  <si>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</si>
  <si>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</si>
  <si>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</si>
  <si>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</si>
  <si>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</si>
  <si>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</si>
  <si>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</si>
  <si>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</si>
  <si>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</si>
  <si>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</si>
  <si>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</si>
  <si>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</si>
  <si>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</si>
  <si>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</si>
  <si>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</si>
  <si>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</si>
  <si>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</si>
  <si>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</si>
  <si>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</si>
  <si>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</si>
  <si>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</si>
  <si>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</si>
  <si>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</si>
  <si>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</si>
  <si>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</si>
  <si>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</si>
  <si>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</si>
  <si>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</si>
  <si>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</si>
  <si>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</si>
  <si>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</si>
  <si>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</si>
  <si>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</si>
  <si>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</si>
  <si>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</si>
  <si>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</si>
  <si>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</si>
  <si>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</si>
  <si>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</si>
  <si>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</si>
  <si>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</si>
  <si>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</si>
  <si>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</si>
  <si>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</si>
  <si>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</si>
  <si>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</si>
  <si>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</si>
  <si>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</si>
  <si>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</si>
  <si>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</si>
  <si>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</si>
  <si>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</si>
  <si>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</si>
  <si>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</si>
  <si>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</si>
  <si>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</si>
  <si>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</si>
  <si>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</si>
  <si>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</si>
  <si>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</si>
  <si>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</si>
  <si>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</si>
  <si>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</si>
  <si>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</si>
  <si>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</si>
  <si>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</si>
  <si>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</si>
  <si>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</si>
  <si>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</si>
  <si>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</si>
  <si>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</si>
  <si>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</si>
  <si>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</si>
  <si>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</si>
  <si>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</si>
  <si>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</si>
  <si>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</si>
  <si>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</si>
  <si>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</si>
  <si>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</si>
  <si>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</si>
  <si>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</si>
  <si>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</si>
  <si>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</si>
  <si>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</si>
  <si>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</si>
  <si>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</si>
  <si>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</si>
  <si>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</si>
  <si>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</si>
  <si>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</si>
  <si>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</si>
  <si>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</si>
  <si>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</si>
  <si>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</si>
  <si>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</si>
  <si>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</si>
  <si>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</si>
  <si>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</si>
  <si>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</si>
  <si>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</si>
  <si>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</si>
  <si>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</si>
  <si>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</si>
  <si>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</si>
  <si>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</si>
  <si>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</si>
  <si>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</si>
  <si>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</si>
  <si>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</si>
  <si>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</si>
  <si>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</si>
  <si>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</si>
  <si>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</si>
  <si>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</si>
  <si>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</si>
  <si>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</si>
  <si>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</si>
  <si>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</si>
  <si>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</si>
  <si>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</si>
  <si>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</si>
  <si>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</si>
  <si>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</si>
  <si>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</si>
  <si>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</si>
  <si>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</si>
  <si>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</si>
  <si>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</si>
  <si>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</si>
  <si>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</si>
  <si>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</si>
  <si>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</si>
  <si>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</si>
  <si>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</si>
  <si>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</si>
  <si>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</si>
  <si>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</si>
  <si>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</si>
  <si>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</si>
  <si>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</si>
  <si>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</si>
  <si>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</si>
  <si>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</si>
  <si>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</si>
  <si>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</si>
  <si>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</si>
  <si>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</si>
  <si>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</si>
  <si>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</si>
  <si>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</si>
  <si>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</si>
  <si>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</si>
  <si>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</si>
  <si>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</si>
  <si>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</si>
  <si>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</si>
  <si>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</si>
  <si>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</si>
  <si>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</si>
  <si>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</si>
  <si>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</si>
  <si>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</si>
  <si>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</si>
  <si>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</si>
  <si>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</si>
  <si>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</si>
  <si>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</si>
  <si>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</si>
  <si>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</si>
  <si>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</si>
  <si>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</si>
  <si>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</si>
  <si>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</si>
  <si>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</si>
  <si>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</si>
  <si>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</si>
  <si>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</si>
  <si>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</si>
  <si>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</si>
  <si>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</si>
  <si>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</si>
  <si>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</si>
  <si>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</si>
  <si>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</si>
  <si>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</si>
  <si>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</si>
  <si>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</si>
  <si>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</si>
  <si>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</si>
  <si>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</si>
  <si>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</si>
  <si>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</si>
  <si>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</si>
  <si>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</si>
  <si>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</si>
  <si>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</si>
  <si>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</si>
  <si>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</si>
  <si>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</si>
  <si>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</si>
  <si>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</si>
  <si>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</si>
  <si>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</si>
  <si>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</si>
  <si>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</si>
  <si>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</si>
  <si>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</si>
  <si>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</si>
  <si>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</si>
  <si>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</si>
  <si>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</si>
  <si>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</si>
  <si>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</si>
  <si>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</si>
  <si>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</si>
  <si>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</si>
  <si>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</si>
  <si>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</si>
  <si>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</si>
  <si>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</si>
  <si>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</si>
  <si>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</si>
  <si>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</si>
  <si>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</si>
  <si>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</si>
  <si>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</si>
  <si>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</si>
  <si>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</si>
  <si>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</si>
  <si>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</si>
  <si>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</si>
  <si>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</si>
  <si>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</si>
  <si>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</si>
  <si>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</si>
  <si>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</si>
  <si>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</si>
  <si>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</si>
  <si>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</si>
  <si>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</si>
  <si>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</si>
  <si>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</si>
  <si>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</si>
  <si>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</si>
  <si>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</si>
  <si>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</si>
  <si>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</si>
  <si>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</si>
  <si>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</si>
  <si>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</si>
  <si>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</si>
  <si>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</si>
  <si>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</si>
  <si>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</si>
  <si>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</si>
  <si>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</si>
  <si>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</si>
  <si>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</si>
  <si>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</si>
  <si>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</si>
  <si>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</si>
  <si>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</si>
  <si>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</si>
  <si>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</si>
  <si>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</si>
  <si>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</si>
  <si>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</si>
  <si>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</si>
  <si>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</si>
  <si>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</si>
  <si>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</si>
  <si>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</si>
  <si>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</si>
  <si>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</si>
  <si>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</si>
  <si>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</si>
  <si>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</si>
  <si>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</si>
  <si>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</si>
  <si>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</si>
  <si>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</si>
  <si>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</si>
  <si>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</si>
  <si>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</si>
  <si>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</si>
  <si>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</si>
  <si>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</si>
  <si>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</si>
  <si>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</si>
  <si>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</si>
  <si>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</si>
  <si>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</si>
  <si>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</si>
  <si>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</si>
  <si>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</si>
  <si>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</si>
  <si>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</si>
  <si>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</si>
  <si>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</si>
  <si>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</si>
  <si>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</si>
  <si>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</si>
  <si>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</si>
  <si>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</si>
  <si>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</si>
  <si>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</si>
  <si>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</si>
  <si>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</si>
  <si>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</si>
  <si>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</si>
  <si>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</si>
  <si>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</si>
  <si>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</si>
  <si>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</si>
  <si>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</si>
  <si>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</si>
  <si>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</si>
  <si>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</si>
  <si>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</si>
  <si>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</si>
  <si>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</si>
  <si>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</si>
  <si>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</si>
  <si>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</si>
  <si>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</si>
  <si>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</si>
  <si>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</si>
  <si>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</si>
  <si>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</si>
  <si>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</si>
  <si>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</si>
  <si>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</si>
  <si>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</si>
  <si>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</si>
  <si>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</si>
  <si>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</si>
  <si>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</si>
  <si>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</si>
  <si>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</si>
  <si>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</si>
  <si>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</si>
  <si>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</si>
  <si>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</si>
  <si>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</si>
  <si>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</si>
  <si>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</si>
  <si>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</si>
  <si>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</si>
  <si>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</si>
  <si>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</si>
  <si>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</si>
  <si>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</si>
  <si>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</si>
  <si>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</si>
  <si>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</si>
  <si>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</si>
  <si>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</si>
  <si>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</si>
  <si>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</si>
  <si>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</si>
  <si>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</si>
  <si>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</si>
  <si>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</si>
  <si>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</si>
  <si>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</si>
  <si>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</si>
  <si>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</si>
  <si>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</si>
  <si>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</si>
  <si>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</si>
  <si>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</si>
  <si>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</si>
  <si>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</si>
  <si>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</si>
  <si>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</si>
  <si>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</si>
  <si>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</si>
  <si>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</si>
  <si>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</si>
  <si>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</si>
  <si>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</si>
  <si>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</si>
  <si>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</si>
  <si>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</si>
  <si>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</si>
  <si>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</si>
  <si>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</si>
  <si>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</si>
  <si>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</si>
  <si>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</si>
  <si>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</si>
  <si>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</si>
  <si>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</si>
  <si>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</si>
  <si>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</si>
  <si>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</si>
  <si>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</si>
  <si>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</si>
  <si>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</si>
  <si>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</si>
  <si>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</si>
  <si>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</si>
  <si>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</si>
  <si>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</si>
  <si>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</si>
  <si>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</si>
  <si>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</si>
  <si>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</si>
  <si>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</si>
  <si>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</si>
  <si>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</si>
  <si>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</si>
  <si>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</si>
  <si>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</si>
  <si>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</si>
  <si>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</si>
  <si>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</si>
  <si>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</si>
  <si>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</si>
  <si>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</si>
  <si>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</si>
  <si>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</si>
  <si>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</si>
  <si>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</si>
  <si>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</si>
  <si>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</si>
  <si>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</si>
  <si>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</si>
  <si>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</si>
  <si>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</si>
  <si>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</si>
  <si>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</si>
  <si>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</si>
  <si>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</si>
  <si>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</si>
  <si>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</si>
  <si>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</si>
  <si>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</si>
  <si>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</si>
  <si>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</si>
  <si>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</si>
  <si>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</si>
  <si>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</si>
  <si>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</si>
  <si>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</si>
  <si>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</si>
  <si>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</si>
  <si>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</si>
  <si>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</si>
  <si>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</si>
  <si>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</si>
  <si>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</si>
  <si>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</si>
  <si>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</si>
  <si>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</si>
  <si>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</si>
  <si>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</si>
  <si>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</si>
  <si>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</si>
  <si>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</si>
  <si>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</si>
  <si>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</si>
  <si>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</si>
  <si>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</si>
  <si>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</si>
  <si>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</si>
  <si>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</si>
  <si>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</si>
  <si>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</si>
  <si>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</si>
  <si>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</si>
  <si>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</si>
  <si>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</si>
  <si>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</si>
  <si>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</si>
  <si>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</si>
  <si>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</si>
  <si>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</si>
  <si>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</si>
  <si>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</si>
  <si>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</si>
  <si>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</si>
  <si>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</si>
  <si>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</si>
  <si>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</si>
  <si>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</si>
  <si>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</si>
  <si>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</si>
  <si>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</si>
  <si>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</si>
  <si>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</si>
  <si>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</si>
  <si>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</si>
  <si>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</si>
  <si>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</si>
  <si>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</si>
  <si>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</si>
  <si>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</si>
  <si>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</si>
  <si>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</si>
  <si>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</si>
  <si>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</si>
  <si>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</si>
  <si>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</si>
  <si>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</si>
  <si>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</si>
  <si>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</si>
  <si>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</si>
  <si>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</si>
  <si>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</si>
  <si>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</si>
  <si>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</si>
  <si>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</si>
  <si>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</si>
  <si>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</si>
  <si>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</si>
  <si>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</si>
  <si>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</si>
  <si>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</si>
  <si>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</si>
  <si>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</si>
  <si>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</si>
  <si>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</si>
  <si>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</si>
  <si>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</si>
  <si>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</si>
  <si>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</si>
  <si>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</si>
  <si>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</si>
  <si>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</si>
  <si>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</si>
  <si>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</si>
  <si>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</si>
  <si>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</si>
  <si>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</si>
  <si>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</si>
  <si>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</si>
  <si>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</si>
  <si>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</si>
  <si>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</si>
  <si>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</si>
  <si>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</si>
  <si>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</si>
  <si>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</si>
  <si>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</si>
  <si>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</si>
  <si>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</si>
  <si>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</si>
  <si>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</si>
  <si>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</si>
  <si>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</si>
  <si>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</si>
  <si>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</si>
  <si>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</si>
  <si>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</si>
  <si>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</si>
  <si>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</si>
  <si>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</si>
  <si>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</si>
  <si>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</si>
  <si>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</si>
  <si>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</si>
  <si>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</si>
  <si>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</si>
  <si>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</si>
  <si>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</si>
  <si>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</si>
  <si>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</si>
  <si>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</si>
  <si>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</si>
  <si>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</si>
  <si>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</si>
  <si>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</si>
  <si>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</si>
  <si>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</si>
  <si>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</si>
  <si>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</si>
  <si>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</si>
  <si>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</si>
  <si>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</si>
  <si>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</si>
  <si>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</si>
  <si>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</si>
  <si>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</si>
  <si>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</si>
  <si>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</si>
  <si>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</si>
  <si>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</si>
  <si>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</si>
  <si>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</si>
  <si>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</si>
  <si>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</si>
  <si>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</si>
  <si>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</si>
  <si>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</si>
  <si>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</si>
  <si>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</si>
  <si>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</si>
  <si>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</si>
  <si>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</si>
  <si>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</si>
  <si>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</si>
  <si>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</si>
  <si>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</si>
  <si>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</si>
  <si>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</si>
  <si>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</si>
  <si>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</si>
  <si>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</si>
  <si>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</si>
  <si>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</si>
  <si>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</si>
  <si>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</si>
  <si>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</si>
  <si>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</si>
  <si>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</si>
  <si>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</si>
  <si>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</si>
  <si>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</si>
  <si>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</si>
  <si>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</si>
  <si>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</si>
  <si>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</si>
  <si>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</si>
  <si>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</si>
  <si>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</si>
  <si>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</si>
  <si>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</si>
  <si>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</si>
  <si>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</si>
  <si>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</si>
  <si>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</si>
  <si>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</si>
  <si>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</si>
  <si>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</si>
  <si>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</si>
  <si>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</si>
  <si>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</si>
  <si>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</si>
  <si>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</si>
  <si>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</si>
  <si>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</si>
  <si>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</si>
  <si>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</si>
  <si>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</si>
  <si>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</si>
  <si>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</si>
  <si>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</si>
  <si>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</si>
  <si>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</si>
  <si>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</si>
  <si>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</si>
  <si>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</si>
  <si>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</si>
  <si>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</si>
  <si>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</si>
  <si>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</si>
  <si>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</si>
  <si>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</si>
  <si>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</si>
  <si>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</si>
  <si>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</si>
  <si>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</si>
  <si>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</si>
  <si>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</si>
  <si>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</si>
  <si>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</si>
  <si>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</si>
  <si>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</si>
  <si>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</si>
  <si>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</si>
  <si>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</si>
  <si>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</si>
  <si>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</si>
  <si>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</si>
  <si>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</si>
  <si>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</si>
  <si>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</si>
  <si>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</si>
  <si>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</si>
  <si>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</si>
  <si>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</si>
  <si>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</si>
  <si>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</si>
  <si>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</si>
  <si>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</si>
  <si>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</si>
  <si>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</si>
  <si>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</si>
  <si>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</si>
  <si>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</si>
  <si>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</si>
  <si>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</si>
  <si>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</si>
  <si>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</si>
  <si>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</si>
  <si>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</si>
  <si>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</si>
  <si>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</si>
  <si>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</si>
  <si>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</si>
  <si>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</si>
  <si>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</si>
  <si>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</si>
  <si>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</si>
  <si>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</si>
  <si>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</si>
  <si>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</si>
  <si>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</si>
  <si>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</si>
  <si>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</si>
  <si>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</si>
  <si>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</si>
  <si>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</si>
  <si>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</si>
  <si>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</si>
  <si>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</si>
  <si>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</si>
  <si>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</si>
  <si>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</si>
  <si>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</si>
  <si>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</si>
  <si>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</si>
  <si>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</si>
  <si>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</si>
  <si>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</si>
  <si>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</si>
  <si>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</si>
  <si>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</si>
  <si>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</si>
  <si>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</si>
  <si>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</si>
  <si>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</si>
  <si>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</si>
  <si>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</si>
  <si>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</si>
  <si>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</si>
  <si>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</si>
  <si>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</si>
  <si>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</si>
  <si>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</si>
  <si>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</si>
  <si>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</si>
  <si>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</si>
  <si>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</si>
  <si>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</si>
  <si>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</si>
  <si>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</si>
  <si>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</si>
  <si>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</si>
  <si>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</si>
  <si>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</si>
  <si>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</si>
  <si>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</si>
  <si>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</si>
  <si>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</si>
  <si>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</si>
  <si>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</si>
  <si>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</si>
  <si>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</si>
  <si>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</si>
  <si>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</si>
  <si>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</si>
  <si>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</si>
  <si>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</si>
  <si>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</si>
  <si>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</si>
  <si>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</si>
  <si>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</si>
  <si>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</si>
  <si>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</si>
  <si>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</si>
  <si>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</si>
  <si>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</si>
  <si>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</si>
  <si>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</si>
  <si>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</si>
  <si>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</si>
  <si>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</si>
  <si>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</si>
  <si>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</si>
  <si>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</si>
  <si>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</si>
  <si>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</si>
  <si>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</si>
  <si>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</si>
  <si>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</si>
  <si>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</si>
  <si>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</si>
  <si>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</si>
  <si>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</si>
  <si>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</si>
  <si>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</si>
  <si>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</si>
  <si>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</si>
  <si>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</si>
  <si>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</si>
  <si>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</si>
  <si>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</si>
  <si>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</si>
  <si>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</si>
  <si>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</si>
  <si>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</si>
  <si>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</si>
  <si>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</si>
  <si>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</si>
  <si>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</si>
  <si>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</si>
  <si>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</si>
  <si>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</si>
  <si>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</si>
  <si>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</si>
  <si>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</si>
  <si>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</si>
  <si>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</si>
  <si>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</si>
  <si>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</si>
  <si>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</si>
  <si>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</si>
  <si>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</si>
  <si>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</si>
  <si>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</si>
  <si>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</si>
  <si>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</si>
  <si>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</si>
  <si>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</si>
  <si>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</si>
  <si>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</si>
  <si>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</si>
  <si>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</si>
  <si>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</si>
  <si>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</si>
  <si>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</si>
  <si>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</si>
  <si>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</si>
  <si>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</si>
  <si>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</si>
  <si>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</si>
  <si>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</si>
  <si>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</si>
  <si>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</si>
  <si>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</si>
  <si>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</si>
  <si>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</si>
  <si>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</si>
  <si>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</si>
  <si>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</si>
  <si>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</si>
  <si>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</si>
  <si>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</si>
  <si>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</si>
  <si>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</si>
  <si>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</si>
  <si>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</si>
  <si>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</si>
  <si>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</si>
  <si>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</si>
  <si>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</si>
  <si>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</si>
  <si>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</si>
  <si>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</si>
  <si>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</si>
  <si>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</si>
  <si>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</si>
  <si>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</si>
  <si>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</si>
  <si>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</si>
  <si>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</si>
  <si>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</si>
  <si>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</si>
  <si>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</si>
  <si>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</si>
  <si>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</si>
  <si>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</si>
  <si>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</si>
  <si>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</si>
  <si>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</si>
  <si>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</si>
  <si>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</si>
  <si>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</si>
  <si>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</si>
  <si>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</si>
  <si>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</si>
  <si>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</si>
  <si>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</si>
  <si>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</si>
  <si>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</si>
  <si>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</si>
  <si>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</si>
  <si>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</si>
  <si>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</si>
  <si>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</si>
  <si>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</si>
  <si>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</si>
  <si>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</si>
  <si>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</si>
  <si>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</si>
  <si>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</si>
  <si>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</si>
  <si>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</si>
  <si>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</si>
  <si>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</si>
  <si>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</si>
  <si>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</si>
  <si>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</si>
  <si>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</si>
  <si>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</si>
  <si>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</si>
  <si>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</si>
  <si>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</si>
  <si>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</si>
  <si>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</si>
  <si>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</si>
  <si>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</si>
  <si>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</si>
  <si>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</si>
  <si>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</si>
  <si>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</si>
  <si>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</si>
  <si>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</si>
  <si>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</si>
  <si>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</si>
  <si>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</si>
  <si>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</si>
  <si>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</si>
  <si>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</si>
  <si>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</si>
  <si>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</si>
  <si>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</si>
  <si>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</si>
  <si>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</si>
  <si>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</si>
  <si>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</si>
  <si>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</si>
  <si>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</si>
  <si>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</si>
  <si>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</si>
  <si>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</si>
  <si>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</si>
  <si>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</si>
  <si>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</si>
  <si>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</si>
  <si>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</si>
  <si>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</si>
  <si>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</si>
  <si>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</si>
  <si>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</si>
  <si>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</si>
  <si>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</si>
  <si>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</si>
  <si>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</si>
  <si>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</si>
  <si>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</si>
  <si>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</si>
  <si>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</si>
  <si>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</si>
  <si>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</si>
  <si>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</si>
  <si>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</si>
  <si>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</si>
  <si>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</si>
  <si>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</si>
  <si>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</si>
  <si>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</si>
  <si>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</si>
  <si>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</si>
  <si>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</si>
  <si>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</si>
  <si>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</si>
  <si>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</si>
  <si>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</si>
  <si>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</si>
  <si>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</si>
  <si>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</si>
  <si>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</si>
  <si>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</si>
  <si>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</si>
  <si>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</si>
  <si>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</si>
  <si>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</si>
  <si>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</si>
  <si>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</si>
  <si>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</si>
  <si>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</si>
  <si>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</si>
  <si>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</si>
  <si>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</si>
  <si>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</si>
  <si>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</si>
  <si>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</si>
  <si>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</si>
  <si>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</si>
  <si>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</si>
  <si>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</si>
  <si>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</si>
  <si>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</si>
  <si>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</si>
  <si>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</si>
  <si>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</si>
  <si>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</si>
  <si>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</si>
  <si>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</si>
  <si>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</si>
  <si>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</si>
  <si>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</si>
  <si>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</si>
  <si>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</si>
  <si>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</si>
  <si>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</si>
  <si>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</si>
  <si>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</si>
  <si>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</si>
  <si>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</si>
  <si>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</si>
  <si>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</si>
  <si>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</si>
  <si>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</si>
  <si>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</si>
  <si>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</si>
  <si>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</si>
  <si>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</si>
  <si>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</si>
  <si>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</si>
  <si>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</si>
  <si>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</si>
  <si>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</si>
  <si>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</si>
  <si>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</si>
  <si>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</si>
  <si>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</si>
  <si>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</si>
  <si>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</si>
  <si>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</si>
  <si>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</si>
  <si>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</si>
  <si>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</si>
  <si>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</si>
  <si>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</si>
  <si>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</si>
  <si>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</si>
  <si>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</si>
  <si>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</si>
  <si>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</si>
  <si>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</si>
  <si>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</si>
  <si>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</si>
  <si>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</si>
  <si>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</si>
  <si>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</si>
  <si>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</si>
  <si>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</si>
  <si>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</si>
  <si>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</si>
  <si>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</si>
  <si>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</si>
  <si>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</si>
  <si>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</si>
  <si>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</si>
  <si>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</si>
  <si>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</si>
  <si>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</si>
  <si>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</si>
  <si>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</si>
  <si>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</si>
  <si>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</si>
  <si>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</si>
  <si>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</si>
  <si>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</si>
  <si>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</si>
  <si>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</si>
  <si>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</si>
  <si>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</si>
  <si>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</si>
  <si>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</si>
  <si>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</si>
  <si>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</si>
  <si>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</si>
  <si>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</si>
  <si>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</si>
  <si>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</si>
  <si>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</si>
  <si>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</si>
  <si>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</si>
  <si>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</si>
  <si>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</si>
  <si>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</si>
  <si>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</si>
  <si>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</si>
  <si>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</si>
  <si>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</si>
  <si>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</si>
  <si>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</si>
  <si>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</si>
  <si>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</si>
  <si>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</si>
  <si>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</si>
  <si>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</si>
  <si>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</si>
  <si>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</si>
  <si>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</si>
  <si>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</si>
  <si>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</si>
  <si>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</si>
  <si>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</si>
  <si>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</si>
  <si>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</si>
  <si>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</si>
  <si>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</si>
  <si>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</si>
  <si>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</si>
  <si>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</si>
  <si>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</si>
  <si>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</si>
  <si>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</si>
  <si>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</si>
  <si>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</si>
  <si>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</si>
  <si>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</si>
  <si>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</si>
  <si>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</si>
  <si>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</si>
  <si>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</si>
  <si>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</si>
  <si>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</si>
  <si>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</si>
  <si>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</si>
  <si>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</si>
  <si>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</si>
  <si>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</si>
  <si>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</si>
  <si>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</si>
  <si>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</si>
  <si>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</si>
  <si>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</si>
  <si>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</si>
  <si>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</si>
  <si>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</si>
  <si>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</si>
  <si>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</si>
  <si>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</si>
  <si>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</si>
  <si>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</si>
  <si>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</si>
  <si>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</si>
  <si>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</si>
  <si>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</si>
  <si>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</si>
  <si>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</si>
  <si>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</si>
  <si>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</si>
  <si>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</si>
  <si>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</si>
  <si>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</si>
  <si>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</si>
  <si>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</si>
  <si>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</si>
  <si>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</si>
  <si>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</si>
  <si>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</si>
  <si>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</si>
  <si>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</si>
  <si>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</si>
  <si>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</si>
  <si>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</si>
  <si>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</si>
  <si>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</si>
  <si>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</si>
  <si>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</si>
  <si>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</si>
  <si>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</si>
  <si>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</si>
  <si>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</si>
  <si>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</si>
  <si>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</si>
  <si>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</si>
  <si>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</si>
  <si>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</si>
  <si>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</si>
  <si>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</si>
  <si>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</si>
  <si>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</si>
  <si>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</si>
  <si>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</si>
  <si>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</si>
  <si>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</si>
  <si>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</si>
  <si>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</si>
  <si>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</si>
  <si>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</si>
  <si>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</si>
  <si>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</si>
  <si>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</si>
  <si>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</si>
  <si>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</si>
  <si>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</si>
  <si>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</si>
  <si>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</si>
  <si>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</si>
  <si>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</si>
  <si>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</si>
  <si>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</si>
  <si>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</si>
  <si>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</si>
  <si>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</si>
  <si>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</si>
  <si>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</si>
  <si>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</si>
  <si>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</si>
  <si>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</si>
  <si>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</si>
  <si>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</si>
  <si>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</si>
  <si>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</si>
  <si>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</si>
  <si>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</si>
  <si>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</si>
  <si>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</si>
  <si>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</si>
  <si>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</si>
  <si>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</si>
  <si>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</si>
  <si>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</si>
  <si>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</si>
  <si>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</si>
  <si>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</si>
  <si>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</si>
  <si>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</si>
  <si>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</si>
  <si>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</si>
  <si>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</si>
  <si>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</si>
  <si>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</si>
  <si>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</si>
  <si>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</si>
  <si>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</si>
  <si>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</si>
  <si>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</si>
  <si>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</si>
  <si>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</si>
  <si>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</si>
  <si>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</si>
  <si>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</si>
  <si>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</si>
  <si>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</si>
  <si>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</si>
  <si>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</si>
  <si>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</si>
  <si>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</si>
  <si>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</si>
  <si>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</si>
  <si>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</si>
  <si>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</si>
  <si>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</si>
  <si>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</si>
  <si>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</si>
  <si>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</si>
  <si>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</si>
  <si>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</si>
  <si>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</si>
  <si>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</si>
  <si>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</si>
  <si>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</si>
  <si>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</si>
  <si>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</si>
  <si>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</si>
  <si>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</si>
  <si>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</si>
  <si>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</si>
  <si>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</si>
  <si>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</si>
  <si>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</si>
  <si>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</si>
  <si>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</si>
  <si>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</si>
  <si>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</si>
  <si>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</si>
  <si>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</si>
  <si>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</si>
  <si>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</si>
  <si>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</si>
  <si>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</si>
  <si>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</si>
  <si>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</si>
  <si>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</si>
  <si>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</si>
  <si>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</si>
  <si>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</si>
  <si>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</si>
  <si>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</si>
  <si>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</si>
  <si>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</si>
  <si>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</si>
  <si>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</si>
  <si>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</si>
  <si>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</si>
  <si>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</si>
  <si>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</si>
  <si>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</si>
  <si>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</si>
  <si>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</si>
  <si>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</si>
  <si>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</si>
  <si>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</si>
  <si>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</si>
  <si>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</si>
  <si>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</si>
  <si>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</si>
  <si>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</si>
  <si>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</si>
  <si>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</si>
  <si>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</si>
  <si>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</si>
  <si>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</si>
  <si>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</si>
  <si>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</si>
  <si>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</si>
  <si>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</si>
  <si>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</si>
  <si>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</si>
  <si>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</si>
  <si>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</si>
  <si>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</si>
  <si>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</si>
  <si>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</si>
  <si>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</si>
  <si>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</si>
  <si>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</si>
  <si>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</si>
  <si>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</si>
  <si>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</si>
  <si>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</si>
  <si>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</si>
  <si>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</si>
  <si>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</si>
  <si>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</si>
  <si>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</si>
  <si>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</si>
  <si>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</si>
  <si>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</si>
  <si>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</si>
  <si>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</si>
  <si>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</si>
  <si>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</si>
  <si>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</si>
  <si>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</si>
  <si>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</si>
  <si>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</si>
  <si>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</si>
  <si>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</si>
  <si>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</si>
  <si>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</si>
  <si>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</si>
  <si>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</si>
  <si>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</si>
  <si>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</si>
  <si>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</si>
  <si>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</si>
  <si>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</si>
  <si>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</si>
  <si>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</si>
  <si>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</si>
  <si>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</si>
  <si>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</si>
  <si>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</si>
  <si>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</si>
  <si>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</si>
  <si>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</si>
  <si>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</si>
  <si>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</si>
  <si>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</si>
  <si>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</si>
  <si>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</si>
  <si>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</si>
  <si>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</si>
  <si>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</si>
  <si>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</si>
  <si>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</si>
  <si>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</si>
  <si>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</si>
  <si>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</si>
  <si>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</si>
  <si>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</si>
  <si>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</si>
  <si>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</si>
  <si>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</si>
  <si>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</si>
  <si>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</si>
  <si>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</si>
  <si>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</si>
  <si>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</si>
  <si>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</si>
  <si>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</si>
  <si>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</si>
  <si>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</si>
  <si>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</si>
  <si>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</si>
  <si>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</si>
  <si>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</si>
  <si>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</si>
  <si>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</si>
  <si>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</si>
  <si>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</si>
  <si>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</si>
  <si>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</si>
  <si>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</si>
  <si>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</si>
  <si>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</si>
  <si>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</si>
  <si>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</si>
  <si>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</si>
  <si>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</si>
  <si>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</si>
  <si>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</si>
  <si>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</si>
  <si>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</si>
  <si>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</si>
  <si>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</si>
  <si>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</si>
  <si>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</si>
  <si>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</si>
  <si>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</si>
  <si>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</si>
  <si>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</si>
  <si>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</si>
  <si>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</si>
  <si>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</si>
  <si>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</si>
  <si>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</si>
  <si>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</si>
  <si>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</si>
  <si>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</si>
  <si>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</si>
  <si>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</si>
  <si>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</si>
  <si>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</si>
  <si>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</si>
  <si>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</si>
  <si>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</si>
  <si>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</si>
  <si>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</si>
  <si>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</si>
  <si>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</si>
  <si>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</si>
  <si>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</si>
  <si>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</si>
  <si>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</si>
  <si>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</si>
  <si>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</si>
  <si>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</si>
  <si>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</si>
  <si>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</si>
  <si>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</si>
  <si>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</si>
  <si>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</si>
  <si>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</si>
  <si>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</si>
  <si>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</si>
  <si>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</si>
  <si>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</si>
  <si>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</si>
  <si>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</si>
  <si>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</si>
  <si>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</si>
  <si>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</si>
  <si>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</si>
  <si>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</si>
  <si>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</si>
  <si>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</si>
  <si>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</si>
  <si>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</si>
  <si>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</si>
  <si>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</si>
  <si>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</si>
  <si>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</si>
  <si>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</si>
  <si>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</si>
  <si>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</si>
  <si>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</si>
  <si>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</si>
  <si>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</si>
  <si>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</si>
  <si>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</si>
  <si>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</si>
  <si>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</si>
  <si>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</si>
  <si>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</si>
  <si>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</si>
  <si>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</si>
  <si>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</si>
  <si>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</si>
  <si>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</si>
  <si>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</si>
  <si>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</si>
  <si>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</si>
  <si>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</si>
  <si>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</si>
  <si>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</si>
  <si>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</si>
  <si>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</si>
  <si>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</si>
  <si>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</si>
  <si>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</si>
  <si>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</si>
  <si>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</si>
  <si>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</si>
  <si>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</si>
  <si>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</si>
  <si>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</si>
  <si>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</si>
  <si>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</si>
  <si>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</si>
  <si>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</si>
  <si>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</si>
  <si>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</si>
  <si>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</si>
  <si>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</si>
  <si>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</si>
  <si>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</si>
  <si>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</si>
  <si>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</si>
  <si>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</si>
  <si>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</si>
  <si>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</si>
  <si>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</si>
  <si>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</si>
  <si>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</si>
  <si>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</si>
  <si>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</si>
  <si>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</si>
  <si>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</si>
  <si>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</si>
  <si>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</si>
  <si>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</si>
  <si>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</si>
  <si>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</si>
  <si>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</si>
  <si>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</si>
  <si>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</si>
  <si>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</si>
  <si>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</si>
  <si>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</si>
  <si>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</si>
  <si>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</si>
  <si>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</si>
  <si>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</si>
  <si>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</si>
  <si>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</si>
  <si>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</si>
  <si>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</si>
  <si>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</si>
  <si>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</si>
  <si>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</si>
  <si>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</si>
  <si>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</si>
  <si>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</si>
  <si>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</si>
  <si>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</si>
  <si>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</si>
  <si>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</si>
  <si>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</si>
  <si>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</si>
  <si>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</si>
  <si>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</si>
  <si>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</si>
  <si>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</si>
  <si>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</si>
  <si>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</si>
  <si>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</si>
  <si>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</si>
  <si>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</si>
  <si>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</si>
  <si>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</si>
  <si>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</si>
  <si>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</si>
  <si>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</si>
  <si>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</si>
  <si>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</si>
  <si>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</si>
  <si>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</si>
  <si>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</si>
  <si>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</si>
  <si>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</si>
  <si>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</si>
  <si>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</si>
  <si>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</si>
  <si>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</si>
  <si>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</si>
  <si>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</si>
  <si>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</si>
  <si>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</si>
  <si>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</si>
  <si>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</si>
  <si>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</si>
  <si>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</si>
  <si>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</si>
  <si>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</si>
  <si>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</si>
  <si>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</si>
  <si>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</si>
  <si>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</si>
  <si>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</si>
  <si>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</si>
  <si>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</si>
  <si>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</si>
  <si>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</si>
  <si>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</si>
  <si>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</si>
  <si>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</si>
  <si>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</si>
  <si>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</si>
  <si>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</si>
  <si>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</si>
  <si>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</si>
  <si>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</si>
  <si>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</si>
  <si>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</si>
  <si>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</si>
  <si>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</si>
  <si>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</si>
  <si>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</si>
  <si>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</si>
  <si>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</si>
  <si>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</si>
  <si>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</si>
  <si>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</si>
  <si>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</si>
  <si>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</si>
  <si>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</si>
  <si>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</si>
  <si>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</si>
  <si>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</si>
  <si>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</si>
  <si>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</si>
  <si>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</si>
  <si>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</si>
  <si>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</si>
  <si>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</si>
  <si>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</si>
  <si>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</si>
  <si>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</si>
  <si>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</si>
  <si>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</si>
  <si>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</si>
  <si>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</si>
  <si>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</si>
  <si>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</si>
  <si>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</si>
  <si>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</si>
  <si>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</si>
  <si>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</si>
  <si>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</si>
  <si>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</si>
  <si>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</si>
  <si>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</si>
  <si>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</si>
  <si>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</si>
  <si>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</si>
  <si>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</si>
  <si>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</si>
  <si>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</si>
  <si>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</si>
  <si>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</si>
  <si>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</si>
  <si>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</si>
  <si>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</si>
  <si>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</si>
  <si>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</si>
  <si>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</si>
  <si>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</si>
  <si>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</si>
  <si>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</si>
  <si>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</si>
  <si>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</si>
  <si>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</si>
  <si>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</si>
  <si>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</si>
  <si>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</si>
  <si>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</si>
  <si>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</si>
  <si>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</si>
  <si>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</si>
  <si>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</si>
  <si>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</si>
  <si>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</si>
  <si>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</si>
  <si>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</si>
  <si>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</si>
  <si>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</si>
  <si>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</si>
  <si>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</si>
  <si>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</si>
  <si>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</si>
  <si>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</si>
  <si>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</si>
  <si>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</si>
  <si>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</si>
  <si>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</si>
  <si>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</si>
  <si>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</si>
  <si>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</si>
  <si>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</si>
  <si>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</si>
  <si>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</si>
  <si>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</si>
  <si>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</si>
  <si>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</si>
  <si>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</si>
  <si>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</si>
  <si>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</si>
  <si>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</si>
  <si>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</si>
  <si>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</si>
  <si>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</si>
  <si>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</si>
  <si>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</si>
  <si>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</si>
  <si>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</si>
  <si>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</si>
  <si>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</si>
  <si>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</si>
  <si>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</si>
  <si>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</si>
  <si>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</si>
  <si>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</si>
  <si>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</si>
  <si>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</si>
  <si>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</si>
  <si>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</si>
  <si>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</si>
  <si>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</si>
  <si>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</si>
  <si>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</si>
  <si>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</si>
  <si>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</si>
  <si>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</si>
  <si>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</si>
  <si>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</si>
  <si>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</si>
  <si>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</si>
  <si>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</si>
  <si>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</si>
  <si>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</si>
  <si>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</si>
  <si>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</si>
  <si>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</si>
  <si>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</si>
  <si>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</si>
  <si>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</si>
  <si>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</si>
  <si>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</si>
  <si>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</si>
  <si>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</si>
  <si>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</si>
  <si>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</si>
  <si>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</si>
  <si>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</si>
  <si>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</si>
  <si>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</si>
  <si>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</si>
  <si>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</si>
  <si>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</si>
  <si>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</si>
  <si>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</si>
  <si>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</si>
  <si>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</si>
  <si>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</si>
  <si>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</si>
  <si>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</si>
  <si>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</si>
  <si>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</si>
  <si>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</si>
  <si>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</si>
  <si>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</si>
  <si>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</si>
  <si>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</si>
  <si>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</si>
  <si>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</si>
  <si>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</si>
  <si>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</si>
  <si>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</si>
  <si>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</si>
  <si>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</si>
  <si>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</si>
  <si>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</si>
  <si>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</si>
  <si>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</si>
  <si>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</si>
  <si>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</si>
  <si>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</si>
  <si>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</si>
  <si>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</si>
  <si>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</si>
  <si>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</si>
  <si>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</si>
  <si>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</si>
  <si>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</si>
  <si>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</si>
  <si>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</si>
  <si>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</si>
  <si>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</si>
  <si>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</si>
  <si>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</si>
  <si>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</si>
  <si>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</si>
  <si>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</si>
  <si>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</si>
  <si>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</si>
  <si>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</si>
  <si>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</si>
  <si>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</si>
  <si>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</si>
  <si>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</si>
  <si>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</si>
  <si>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</si>
  <si>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</si>
  <si>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</si>
  <si>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</si>
  <si>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</si>
  <si>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</si>
  <si>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</si>
  <si>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</si>
  <si>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</si>
  <si>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</si>
  <si>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</si>
  <si>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</si>
  <si>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</si>
  <si>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</si>
  <si>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</si>
  <si>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</si>
  <si>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</si>
  <si>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</si>
  <si>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</si>
  <si>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</si>
  <si>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</si>
  <si>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</si>
  <si>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</si>
  <si>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</si>
  <si>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</si>
  <si>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</si>
  <si>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</si>
  <si>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</si>
  <si>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</si>
  <si>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</si>
  <si>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</si>
  <si>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</si>
  <si>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</si>
  <si>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</si>
  <si>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</si>
  <si>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</si>
  <si>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</si>
  <si>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</si>
  <si>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</si>
  <si>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</si>
  <si>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</si>
  <si>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</si>
  <si>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</si>
  <si>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</si>
  <si>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</si>
  <si>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</si>
  <si>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</si>
  <si>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</si>
  <si>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</si>
  <si>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</si>
  <si>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</si>
  <si>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</si>
  <si>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</si>
  <si>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</si>
  <si>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</si>
  <si>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</si>
  <si>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</si>
  <si>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</si>
  <si>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</si>
  <si>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</si>
  <si>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</si>
  <si>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</si>
  <si>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</si>
  <si>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</si>
  <si>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</si>
  <si>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</si>
  <si>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</si>
  <si>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</si>
  <si>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</si>
  <si>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</si>
  <si>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</si>
  <si>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</si>
  <si>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</si>
  <si>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</si>
  <si>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</si>
  <si>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</si>
  <si>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</si>
  <si>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</si>
  <si>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</si>
  <si>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</si>
  <si>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</si>
  <si>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</si>
  <si>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</si>
  <si>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</si>
  <si>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</si>
  <si>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</si>
  <si>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</si>
  <si>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</si>
  <si>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</si>
  <si>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</si>
  <si>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</si>
  <si>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</si>
  <si>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</si>
  <si>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</si>
  <si>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</si>
  <si>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</si>
  <si>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</si>
  <si>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</si>
  <si>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</si>
  <si>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</si>
  <si>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</si>
  <si>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</si>
  <si>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</si>
  <si>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</si>
  <si>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</si>
  <si>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</si>
  <si>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</si>
  <si>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</si>
  <si>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</si>
  <si>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</si>
  <si>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</si>
  <si>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</si>
  <si>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</si>
  <si>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</si>
  <si>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</si>
  <si>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</si>
  <si>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</si>
  <si>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</si>
  <si>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</si>
  <si>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</si>
  <si>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</si>
  <si>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</si>
  <si>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</si>
  <si>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</si>
  <si>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</si>
  <si>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</si>
  <si>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</si>
  <si>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</si>
  <si>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</si>
  <si>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</si>
  <si>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</si>
  <si>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</si>
  <si>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</si>
  <si>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</si>
  <si>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</si>
  <si>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</si>
  <si>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</si>
  <si>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</si>
  <si>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</si>
  <si>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</si>
  <si>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</si>
  <si>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</si>
  <si>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</si>
  <si>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</si>
  <si>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</si>
  <si>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</si>
  <si>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</si>
  <si>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</si>
  <si>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</si>
  <si>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</si>
  <si>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</si>
  <si>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</si>
  <si>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</si>
  <si>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</si>
  <si>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</si>
  <si>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</si>
  <si>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</si>
  <si>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</si>
  <si>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</si>
  <si>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</si>
  <si>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</si>
  <si>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</si>
  <si>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</si>
  <si>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</si>
  <si>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</si>
  <si>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</si>
  <si>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</si>
  <si>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</si>
  <si>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</si>
  <si>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</si>
  <si>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</si>
  <si>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</si>
  <si>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</si>
  <si>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</si>
  <si>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</si>
  <si>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</si>
  <si>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</si>
  <si>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</si>
  <si>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</si>
  <si>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</si>
  <si>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</si>
  <si>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</si>
  <si>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</si>
  <si>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</si>
  <si>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</si>
  <si>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</si>
  <si>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</si>
  <si>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</si>
  <si>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</si>
  <si>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</si>
  <si>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</si>
  <si>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</si>
  <si>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</si>
  <si>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</si>
  <si>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</si>
  <si>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</si>
  <si>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</si>
  <si>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</si>
  <si>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</si>
  <si>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</si>
  <si>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</si>
  <si>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</si>
  <si>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</si>
  <si>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</si>
  <si>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</si>
  <si>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</si>
  <si>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</si>
  <si>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</si>
  <si>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</si>
  <si>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</si>
  <si>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</si>
  <si>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</si>
  <si>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</si>
  <si>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</si>
  <si>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</si>
  <si>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</si>
  <si>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</si>
  <si>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</si>
  <si>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</si>
  <si>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</si>
  <si>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</si>
  <si>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</si>
  <si>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</si>
  <si>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</si>
  <si>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</si>
  <si>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</si>
  <si>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</si>
  <si>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</si>
  <si>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</si>
  <si>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</si>
  <si>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</si>
  <si>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</si>
  <si>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</si>
  <si>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</si>
  <si>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</si>
  <si>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</si>
  <si>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</si>
  <si>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</si>
  <si>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</si>
  <si>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</si>
  <si>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</si>
  <si>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</si>
  <si>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</si>
  <si>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</si>
  <si>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</si>
  <si>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</si>
  <si>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</si>
  <si>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</si>
  <si>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</si>
  <si>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</si>
  <si>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</si>
  <si>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</si>
  <si>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</si>
  <si>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</si>
  <si>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</si>
  <si>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</si>
  <si>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</si>
  <si>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</si>
  <si>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</si>
  <si>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</si>
  <si>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</si>
  <si>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</si>
  <si>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</si>
  <si>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</si>
  <si>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</si>
  <si>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</si>
  <si>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</si>
  <si>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</si>
  <si>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</si>
  <si>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</si>
  <si>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</si>
  <si>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</si>
  <si>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</si>
  <si>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</si>
  <si>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</si>
  <si>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</si>
  <si>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</si>
  <si>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</si>
  <si>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</si>
  <si>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</si>
  <si>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</si>
  <si>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</si>
  <si>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</si>
  <si>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</si>
  <si>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</si>
  <si>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</si>
  <si>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</si>
  <si>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</si>
  <si>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</si>
  <si>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</si>
  <si>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</si>
  <si>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</si>
  <si>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</si>
  <si>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</si>
  <si>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</si>
  <si>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</si>
  <si>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</si>
  <si>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</si>
  <si>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</si>
  <si>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</si>
  <si>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</si>
  <si>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</si>
  <si>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</si>
  <si>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</si>
  <si>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</si>
  <si>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</si>
  <si>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</si>
  <si>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</si>
  <si>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</si>
  <si>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</si>
  <si>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</si>
  <si>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</si>
  <si>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</si>
  <si>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</si>
  <si>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</si>
  <si>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</si>
  <si>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</si>
  <si>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</si>
  <si>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</si>
  <si>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</si>
  <si>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</si>
  <si>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</si>
  <si>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</si>
  <si>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</si>
  <si>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</si>
  <si>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</si>
  <si>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</si>
  <si>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</si>
  <si>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</si>
  <si>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</si>
  <si>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</si>
  <si>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</si>
  <si>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</si>
  <si>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</si>
  <si>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</si>
  <si>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</si>
  <si>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</si>
  <si>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</si>
  <si>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</si>
  <si>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</si>
  <si>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</si>
  <si>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</si>
  <si>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</si>
  <si>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</si>
  <si>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</si>
  <si>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</si>
  <si>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</si>
  <si>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</si>
  <si>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</si>
  <si>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</si>
  <si>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</si>
  <si>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</si>
  <si>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</si>
  <si>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</si>
  <si>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</si>
  <si>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</si>
  <si>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</si>
  <si>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</si>
  <si>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</si>
  <si>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</si>
  <si>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</si>
  <si>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</si>
  <si>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</si>
  <si>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</si>
  <si>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</si>
  <si>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</si>
  <si>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</si>
  <si>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</si>
  <si>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</si>
  <si>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</si>
  <si>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</si>
  <si>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</si>
  <si>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</si>
  <si>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</si>
  <si>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</si>
  <si>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</si>
  <si>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</si>
  <si>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</si>
  <si>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</si>
  <si>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</si>
  <si>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</si>
  <si>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</si>
  <si>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</si>
  <si>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</si>
  <si>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</si>
  <si>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</si>
  <si>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</si>
  <si>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</si>
  <si>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</si>
  <si>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</si>
  <si>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</si>
  <si>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</si>
  <si>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</si>
  <si>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</si>
  <si>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</si>
  <si>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</si>
  <si>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</si>
  <si>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</si>
  <si>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</si>
  <si>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</si>
  <si>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</si>
  <si>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</si>
  <si>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</si>
  <si>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</si>
  <si>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</si>
  <si>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</si>
  <si>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</si>
  <si>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</si>
  <si>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</si>
  <si>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</si>
  <si>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</si>
  <si>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</si>
  <si>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</si>
  <si>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</si>
  <si>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</si>
  <si>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</si>
  <si>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</si>
  <si>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</si>
  <si>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</si>
  <si>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</si>
  <si>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</si>
  <si>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</si>
  <si>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</si>
  <si>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</si>
  <si>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</si>
  <si>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</si>
  <si>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</si>
  <si>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</si>
  <si>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</si>
  <si>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</si>
  <si>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</si>
  <si>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</si>
  <si>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</si>
  <si>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</si>
  <si>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</si>
  <si>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</si>
  <si>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</si>
  <si>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</si>
  <si>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</si>
  <si>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</si>
  <si>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</si>
  <si>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</si>
  <si>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</si>
  <si>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</si>
  <si>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</si>
  <si>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</si>
  <si>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</si>
  <si>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</si>
  <si>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</si>
  <si>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</si>
  <si>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</si>
  <si>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</si>
  <si>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</si>
  <si>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</si>
  <si>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</si>
  <si>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</si>
  <si>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</si>
  <si>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</si>
  <si>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</si>
  <si>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</si>
  <si>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</si>
  <si>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</si>
  <si>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</si>
  <si>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</si>
  <si>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</si>
  <si>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</si>
  <si>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</si>
  <si>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</si>
  <si>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</si>
  <si>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</si>
  <si>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</si>
  <si>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</si>
  <si>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</si>
  <si>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</si>
  <si>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</si>
  <si>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</si>
  <si>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</si>
  <si>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</si>
  <si>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</si>
  <si>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</si>
  <si>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</si>
  <si>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</si>
  <si>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</si>
  <si>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</si>
  <si>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</si>
  <si>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</si>
  <si>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</si>
  <si>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</si>
  <si>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</si>
  <si>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</si>
  <si>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</si>
  <si>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</si>
  <si>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</si>
  <si>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</si>
  <si>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</si>
  <si>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</si>
  <si>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</si>
  <si>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</si>
  <si>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</si>
  <si>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</si>
  <si>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</si>
  <si>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</si>
  <si>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</si>
  <si>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</si>
  <si>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</si>
  <si>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</si>
  <si>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</si>
  <si>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</si>
  <si>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</si>
  <si>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</si>
  <si>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</si>
  <si>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</si>
  <si>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</si>
  <si>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</si>
  <si>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</si>
  <si>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</si>
  <si>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</si>
  <si>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</si>
  <si>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</si>
  <si>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</si>
  <si>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</si>
  <si>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</si>
  <si>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</si>
  <si>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</si>
  <si>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</si>
  <si>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</si>
  <si>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</si>
  <si>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</si>
  <si>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</si>
  <si>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</si>
  <si>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</si>
  <si>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</si>
  <si>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</si>
  <si>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</si>
  <si>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</si>
  <si>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</si>
  <si>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</si>
  <si>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</si>
  <si>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</si>
  <si>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</si>
  <si>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</si>
  <si>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</si>
  <si>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</si>
  <si>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</si>
  <si>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</si>
  <si>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</si>
  <si>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</si>
  <si>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</si>
  <si>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</si>
  <si>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</si>
  <si>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</si>
  <si>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</si>
  <si>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</si>
  <si>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</si>
  <si>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</si>
  <si>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</si>
  <si>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</si>
  <si>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</si>
  <si>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</si>
  <si>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</si>
  <si>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</si>
  <si>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</si>
  <si>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</si>
  <si>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</si>
  <si>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</si>
  <si>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</si>
  <si>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</si>
  <si>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</si>
  <si>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</si>
  <si>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</si>
  <si>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</si>
  <si>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</si>
  <si>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</si>
  <si>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</si>
  <si>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</si>
  <si>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</si>
  <si>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</si>
  <si>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</si>
  <si>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</si>
  <si>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</si>
  <si>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</si>
  <si>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</si>
  <si>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</si>
  <si>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</si>
  <si>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</si>
  <si>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</si>
  <si>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</si>
  <si>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</si>
  <si>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</si>
  <si>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</si>
  <si>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</si>
  <si>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</si>
  <si>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</si>
  <si>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</si>
  <si>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</si>
  <si>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</si>
  <si>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</si>
  <si>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</si>
  <si>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</si>
  <si>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</si>
  <si>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</si>
  <si>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</si>
  <si>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</si>
  <si>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</si>
  <si>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</si>
  <si>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</si>
  <si>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</si>
  <si>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</si>
  <si>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</si>
  <si>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</si>
  <si>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</si>
  <si>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</si>
  <si>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</si>
  <si>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</si>
  <si>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</si>
  <si>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</si>
  <si>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</si>
  <si>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</si>
  <si>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</si>
  <si>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</si>
  <si>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</si>
  <si>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</si>
  <si>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</si>
  <si>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</si>
  <si>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</si>
  <si>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</si>
  <si>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</si>
  <si>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</si>
  <si>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</si>
  <si>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</si>
  <si>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</si>
  <si>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</si>
  <si>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</si>
  <si>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</si>
  <si>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</si>
  <si>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</si>
  <si>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</si>
  <si>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</si>
  <si>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</si>
  <si>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</si>
  <si>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</si>
  <si>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</si>
  <si>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</si>
  <si>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</si>
  <si>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</si>
  <si>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</si>
  <si>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</si>
  <si>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</si>
  <si>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</si>
  <si>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</si>
  <si>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</si>
  <si>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</si>
  <si>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</si>
  <si>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</si>
  <si>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</si>
  <si>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</si>
  <si>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</si>
  <si>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</si>
  <si>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</si>
  <si>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</si>
  <si>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</si>
  <si>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</si>
  <si>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</si>
  <si>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</si>
  <si>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</si>
  <si>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</si>
  <si>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</si>
  <si>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</si>
  <si>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</si>
  <si>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</si>
  <si>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</si>
  <si>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</si>
  <si>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</si>
  <si>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</si>
  <si>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</si>
  <si>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</si>
  <si>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</si>
  <si>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</si>
  <si>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</si>
  <si>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</si>
  <si>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</si>
  <si>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</si>
  <si>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</si>
  <si>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</si>
  <si>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</si>
  <si>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</si>
  <si>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</si>
  <si>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</si>
  <si>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</si>
  <si>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</si>
  <si>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</si>
  <si>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</si>
  <si>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</si>
  <si>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</si>
  <si>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</si>
  <si>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</si>
  <si>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</si>
  <si>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</si>
  <si>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</si>
  <si>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</si>
  <si>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</si>
  <si>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</si>
  <si>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</si>
  <si>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</si>
  <si>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</si>
  <si>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</si>
  <si>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</si>
  <si>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</si>
  <si>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</si>
  <si>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</si>
  <si>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</si>
  <si>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</si>
  <si>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</si>
  <si>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</si>
  <si>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</si>
  <si>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</si>
  <si>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</si>
  <si>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</si>
  <si>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</si>
  <si>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</si>
  <si>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</si>
  <si>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</si>
  <si>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</si>
  <si>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</si>
  <si>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</si>
  <si>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</si>
  <si>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</si>
  <si>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</si>
  <si>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</si>
  <si>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</si>
  <si>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</si>
  <si>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</si>
  <si>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</si>
  <si>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</si>
  <si>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</si>
  <si>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</si>
  <si>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</si>
  <si>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</si>
  <si>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</si>
  <si>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</si>
  <si>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</si>
  <si>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</si>
  <si>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</si>
  <si>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</si>
  <si>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</si>
  <si>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</si>
  <si>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</si>
  <si>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</si>
  <si>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</si>
  <si>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</si>
  <si>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</si>
  <si>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</si>
  <si>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</si>
  <si>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</si>
  <si>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</si>
  <si>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</si>
  <si>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</si>
  <si>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</si>
  <si>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</si>
  <si>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</si>
  <si>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</si>
  <si>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</si>
  <si>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</si>
  <si>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</si>
  <si>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</si>
  <si>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</si>
  <si>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</si>
  <si>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</si>
  <si>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</si>
  <si>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</si>
  <si>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</si>
  <si>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</si>
  <si>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</si>
  <si>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</si>
  <si>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</si>
  <si>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</si>
  <si>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</si>
  <si>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</si>
  <si>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</si>
  <si>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</si>
  <si>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</si>
  <si>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</si>
  <si>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</si>
  <si>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</si>
  <si>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</si>
  <si>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</si>
  <si>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</si>
  <si>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</si>
  <si>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</si>
  <si>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</si>
  <si>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</si>
  <si>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</si>
  <si>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</si>
  <si>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</si>
  <si>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</si>
  <si>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</si>
  <si>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</si>
  <si>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</si>
  <si>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</si>
  <si>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</si>
  <si>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</si>
  <si>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</si>
  <si>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</si>
  <si>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</si>
  <si>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</si>
  <si>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</si>
  <si>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</si>
  <si>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</si>
  <si>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</si>
  <si>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</si>
  <si>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</si>
  <si>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</si>
  <si>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</si>
  <si>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</si>
  <si>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</si>
  <si>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</si>
  <si>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</si>
  <si>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</si>
  <si>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</si>
  <si>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</si>
  <si>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</si>
  <si>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</si>
  <si>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</si>
  <si>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</si>
  <si>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</si>
  <si>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</si>
  <si>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</si>
  <si>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</si>
  <si>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</si>
  <si>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</si>
  <si>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</si>
  <si>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</si>
  <si>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</si>
  <si>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</si>
  <si>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</si>
  <si>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</si>
  <si>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</si>
  <si>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</si>
  <si>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</si>
  <si>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</si>
  <si>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</si>
  <si>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</si>
  <si>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</si>
  <si>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</si>
  <si>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</si>
  <si>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</si>
  <si>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</si>
  <si>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</si>
  <si>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</si>
  <si>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</si>
  <si>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</si>
  <si>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</si>
  <si>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</si>
  <si>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</si>
  <si>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</si>
  <si>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</si>
  <si>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</si>
  <si>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</si>
  <si>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</si>
  <si>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</si>
  <si>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</si>
  <si>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</si>
  <si>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</si>
  <si>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</si>
  <si>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</si>
  <si>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</si>
  <si>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</si>
  <si>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</si>
  <si>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</si>
  <si>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</si>
  <si>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</si>
  <si>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</si>
  <si>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</si>
  <si>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</si>
  <si>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</si>
  <si>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</si>
  <si>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</si>
  <si>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</si>
  <si>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</si>
  <si>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</si>
  <si>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</si>
  <si>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</si>
  <si>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</si>
  <si>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</si>
  <si>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</si>
  <si>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</si>
  <si>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</si>
  <si>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</si>
  <si>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</si>
  <si>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</si>
  <si>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</si>
  <si>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</si>
  <si>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</si>
  <si>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</si>
  <si>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</si>
  <si>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</si>
  <si>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</si>
  <si>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</si>
  <si>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</si>
  <si>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</si>
  <si>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</si>
  <si>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</si>
  <si>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</si>
  <si>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</si>
  <si>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</si>
  <si>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</si>
  <si>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</si>
  <si>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</si>
  <si>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</si>
  <si>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</si>
  <si>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</si>
  <si>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</si>
  <si>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</si>
  <si>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</si>
  <si>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</si>
  <si>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</si>
  <si>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</si>
  <si>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</si>
  <si>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</si>
  <si>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</si>
  <si>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</si>
  <si>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</si>
  <si>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</si>
  <si>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</si>
  <si>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</si>
  <si>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</si>
  <si>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</si>
  <si>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</si>
  <si>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</si>
  <si>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</si>
  <si>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</si>
  <si>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</si>
  <si>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</si>
  <si>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</si>
  <si>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</si>
  <si>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</si>
  <si>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</si>
  <si>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</si>
  <si>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</si>
  <si>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</si>
  <si>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</si>
  <si>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</si>
  <si>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</si>
  <si>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</si>
  <si>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</si>
  <si>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</si>
  <si>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</si>
  <si>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</si>
  <si>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</si>
  <si>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</si>
  <si>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</si>
  <si>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</si>
  <si>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</si>
  <si>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</si>
  <si>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</si>
  <si>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</si>
  <si>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</si>
  <si>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</si>
  <si>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</si>
  <si>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</si>
  <si>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</si>
  <si>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</si>
  <si>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</si>
  <si>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</si>
  <si>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</si>
  <si>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</si>
  <si>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</si>
  <si>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</si>
  <si>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</si>
  <si>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</si>
  <si>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</si>
  <si>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</si>
  <si>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</si>
  <si>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</si>
  <si>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</si>
  <si>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</si>
  <si>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</si>
  <si>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</si>
  <si>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</si>
  <si>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</si>
  <si>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</si>
  <si>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</si>
  <si>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</si>
  <si>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</si>
  <si>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</si>
  <si>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</si>
  <si>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</si>
  <si>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</si>
  <si>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</si>
  <si>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</si>
  <si>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</si>
  <si>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</si>
  <si>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</si>
  <si>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</si>
  <si>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</si>
  <si>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</si>
  <si>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</si>
  <si>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</si>
  <si>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</si>
  <si>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</si>
  <si>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</si>
  <si>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</si>
  <si>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</si>
  <si>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</si>
  <si>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</si>
  <si>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</si>
  <si>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</si>
  <si>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</si>
  <si>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</si>
  <si>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</si>
  <si>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</si>
  <si>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</si>
  <si>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</si>
  <si>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</si>
  <si>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</si>
  <si>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</si>
  <si>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</si>
  <si>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</si>
  <si>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</si>
  <si>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</si>
  <si>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</si>
  <si>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</si>
  <si>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</si>
  <si>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</si>
  <si>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</si>
  <si>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</si>
  <si>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</si>
  <si>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</si>
  <si>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</si>
  <si>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</si>
  <si>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</si>
  <si>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</si>
  <si>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</si>
  <si>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</si>
  <si>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</si>
  <si>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</si>
  <si>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</si>
  <si>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</si>
  <si>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</si>
  <si>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</si>
  <si>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</si>
  <si>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</si>
  <si>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</si>
  <si>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</si>
  <si>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</si>
  <si>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</si>
  <si>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</si>
  <si>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</si>
  <si>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</si>
  <si>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</si>
  <si>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</si>
  <si>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</si>
  <si>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</si>
  <si>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</si>
  <si>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</si>
  <si>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</si>
  <si>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</si>
  <si>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</si>
  <si>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</si>
  <si>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</si>
  <si>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</si>
  <si>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</si>
  <si>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</si>
  <si>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</si>
  <si>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</si>
  <si>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</si>
  <si>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</si>
  <si>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</si>
  <si>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</si>
  <si>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</si>
  <si>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</si>
  <si>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</si>
  <si>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</si>
  <si>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</si>
  <si>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</si>
  <si>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</si>
  <si>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</si>
  <si>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</si>
  <si>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</si>
  <si>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</si>
  <si>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</si>
  <si>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</si>
  <si>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</si>
  <si>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</si>
  <si>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</si>
  <si>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</si>
  <si>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</si>
  <si>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</si>
  <si>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</si>
  <si>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</si>
  <si>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</si>
  <si>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</si>
  <si>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</si>
  <si>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</si>
  <si>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</si>
  <si>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</si>
  <si>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</si>
  <si>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</si>
  <si>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</si>
  <si>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</si>
  <si>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</si>
  <si>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</si>
  <si>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</si>
  <si>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</si>
  <si>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</si>
  <si>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</si>
  <si>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</si>
  <si>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</si>
  <si>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</si>
  <si>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</si>
  <si>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</si>
  <si>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</si>
  <si>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</si>
  <si>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</si>
  <si>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</si>
  <si>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</si>
  <si>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</si>
  <si>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</si>
  <si>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</si>
  <si>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</si>
  <si>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</si>
  <si>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</si>
  <si>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</si>
  <si>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</si>
  <si>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</si>
  <si>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</si>
  <si>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</si>
  <si>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</si>
  <si>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</si>
  <si>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</si>
  <si>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</si>
  <si>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</si>
  <si>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</si>
  <si>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</si>
  <si>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</si>
  <si>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</si>
  <si>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</si>
  <si>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</si>
  <si>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</si>
  <si>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</si>
  <si>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</si>
  <si>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</si>
  <si>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</si>
  <si>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</si>
  <si>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</si>
  <si>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</si>
  <si>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</si>
  <si>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</si>
  <si>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</si>
  <si>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</si>
  <si>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</si>
  <si>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</si>
  <si>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</si>
  <si>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</si>
  <si>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</si>
  <si>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</si>
  <si>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</si>
  <si>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</si>
  <si>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</si>
  <si>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</si>
  <si>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</si>
  <si>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</si>
  <si>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</si>
  <si>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</si>
  <si>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</si>
  <si>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</si>
  <si>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</si>
  <si>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</si>
  <si>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</si>
  <si>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</si>
  <si>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</si>
  <si>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</si>
  <si>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</si>
  <si>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</si>
  <si>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</si>
  <si>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</si>
  <si>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</si>
  <si>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</si>
  <si>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</si>
  <si>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</si>
  <si>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</si>
  <si>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</si>
  <si>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</si>
  <si>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</si>
  <si>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</si>
  <si>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</si>
  <si>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</si>
  <si>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</si>
  <si>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</si>
  <si>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</si>
  <si>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</si>
  <si>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</si>
  <si>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</si>
  <si>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</si>
  <si>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</si>
  <si>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</si>
  <si>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</si>
  <si>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</si>
  <si>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</si>
  <si>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</si>
  <si>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</si>
  <si>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</si>
  <si>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</si>
  <si>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</si>
  <si>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</si>
  <si>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</si>
  <si>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</si>
  <si>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</si>
  <si>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</si>
  <si>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</si>
  <si>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</si>
  <si>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</si>
  <si>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</si>
  <si>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</si>
  <si>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</si>
  <si>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</si>
  <si>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</si>
  <si>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</si>
  <si>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</si>
  <si>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</si>
  <si>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</si>
  <si>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</si>
  <si>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</si>
  <si>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</si>
  <si>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</si>
  <si>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</si>
  <si>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</si>
  <si>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</si>
  <si>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</si>
  <si>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</si>
  <si>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</si>
  <si>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</si>
  <si>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</si>
  <si>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</si>
  <si>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</si>
  <si>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</si>
  <si>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</si>
  <si>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</si>
  <si>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</si>
  <si>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</si>
  <si>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</si>
  <si>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</si>
  <si>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</si>
  <si>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</si>
  <si>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</si>
  <si>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</si>
  <si>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</si>
  <si>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</si>
  <si>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</si>
  <si>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</si>
  <si>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</si>
  <si>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</si>
  <si>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</si>
  <si>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</si>
  <si>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</si>
  <si>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</si>
  <si>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</si>
  <si>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</si>
  <si>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</si>
  <si>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</si>
  <si>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</si>
  <si>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</si>
  <si>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</si>
  <si>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</si>
  <si>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</si>
  <si>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</si>
  <si>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</si>
  <si>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</si>
  <si>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</si>
  <si>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</si>
  <si>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</si>
  <si>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</si>
  <si>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</si>
  <si>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</si>
  <si>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</si>
  <si>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</si>
  <si>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</si>
  <si>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</si>
  <si>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</si>
  <si>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</si>
  <si>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</si>
  <si>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</si>
  <si>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</si>
  <si>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</si>
  <si>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</si>
  <si>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</si>
  <si>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</si>
  <si>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</si>
  <si>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</si>
  <si>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</si>
  <si>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</si>
  <si>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</si>
  <si>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</si>
  <si>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</si>
  <si>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</si>
  <si>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</si>
  <si>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</si>
  <si>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</si>
  <si>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</si>
  <si>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</si>
  <si>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</si>
  <si>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</si>
  <si>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</si>
  <si>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</si>
  <si>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</si>
  <si>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</si>
  <si>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</si>
  <si>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</si>
  <si>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</si>
  <si>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</si>
  <si>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</si>
  <si>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</si>
  <si>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</si>
  <si>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</si>
  <si>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</si>
  <si>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</si>
  <si>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</si>
  <si>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</si>
  <si>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</si>
  <si>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</si>
  <si>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</si>
  <si>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</si>
  <si>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</si>
  <si>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</si>
  <si>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</si>
  <si>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</si>
  <si>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</si>
  <si>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</si>
  <si>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</si>
  <si>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</si>
  <si>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</si>
  <si>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</si>
  <si>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</si>
  <si>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</si>
  <si>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</si>
  <si>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</si>
  <si>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</si>
  <si>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</si>
  <si>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</si>
  <si>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</si>
  <si>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</si>
  <si>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</si>
  <si>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</si>
  <si>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</si>
  <si>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</si>
  <si>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</si>
  <si>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</si>
  <si>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</si>
  <si>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</si>
  <si>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</si>
  <si>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</si>
  <si>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</si>
  <si>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</si>
  <si>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</si>
  <si>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</si>
  <si>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</si>
  <si>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</si>
  <si>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</si>
  <si>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</si>
  <si>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</si>
  <si>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</si>
  <si>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</si>
  <si>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</si>
  <si>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</si>
  <si>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</si>
  <si>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</si>
  <si>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</si>
  <si>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</si>
  <si>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</si>
  <si>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</si>
  <si>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</si>
  <si>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</si>
  <si>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</si>
  <si>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</si>
  <si>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</si>
  <si>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</si>
  <si>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</si>
  <si>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</si>
  <si>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</si>
  <si>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</si>
  <si>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</si>
  <si>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</si>
  <si>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</si>
  <si>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</si>
  <si>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</si>
  <si>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</si>
  <si>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</si>
  <si>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</si>
  <si>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</si>
  <si>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</si>
  <si>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</si>
  <si>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</si>
  <si>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</si>
  <si>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</si>
  <si>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</si>
  <si>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</si>
  <si>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</si>
  <si>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</si>
  <si>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</si>
  <si>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</si>
  <si>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</si>
  <si>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</si>
  <si>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</si>
  <si>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</si>
  <si>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</si>
  <si>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</si>
  <si>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</si>
  <si>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</si>
  <si>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</si>
  <si>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</si>
  <si>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</si>
  <si>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</si>
  <si>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</si>
  <si>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</si>
  <si>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</si>
  <si>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</si>
  <si>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</si>
  <si>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</si>
  <si>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</si>
  <si>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</si>
  <si>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</si>
  <si>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</si>
  <si>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</si>
  <si>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</si>
  <si>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</si>
  <si>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</si>
  <si>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</si>
  <si>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</si>
  <si>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</si>
  <si>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</si>
  <si>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</si>
  <si>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</si>
  <si>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</si>
  <si>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</si>
  <si>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</si>
  <si>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</si>
  <si>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</si>
  <si>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</si>
  <si>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</si>
  <si>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</si>
  <si>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</si>
  <si>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</si>
  <si>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</si>
  <si>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</si>
  <si>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</si>
  <si>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</si>
  <si>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</si>
  <si>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</si>
  <si>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</si>
  <si>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</si>
  <si>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</si>
  <si>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</si>
  <si>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</si>
  <si>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</si>
  <si>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</si>
  <si>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</si>
  <si>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</si>
  <si>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</si>
  <si>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</si>
  <si>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</si>
  <si>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</si>
  <si>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</si>
  <si>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</si>
  <si>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</si>
  <si>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</si>
  <si>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</si>
  <si>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</si>
  <si>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</si>
  <si>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</si>
  <si>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</si>
  <si>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</si>
  <si>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</si>
  <si>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</si>
  <si>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</si>
  <si>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</si>
  <si>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</si>
  <si>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</si>
  <si>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</si>
  <si>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</si>
  <si>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</si>
  <si>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</si>
  <si>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</si>
  <si>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</si>
  <si>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</si>
  <si>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</si>
  <si>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</si>
  <si>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</si>
  <si>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</si>
  <si>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</si>
  <si>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</si>
  <si>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</si>
  <si>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</si>
  <si>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</si>
  <si>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</si>
  <si>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</si>
  <si>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</si>
  <si>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</si>
  <si>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</si>
  <si>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</si>
  <si>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</si>
  <si>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</si>
  <si>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</si>
  <si>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</si>
  <si>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</si>
  <si>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</si>
  <si>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</si>
  <si>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</si>
  <si>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</si>
  <si>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</si>
  <si>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</si>
  <si>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</si>
  <si>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</si>
  <si>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</si>
  <si>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</si>
  <si>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</si>
  <si>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</si>
  <si>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</si>
  <si>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</si>
  <si>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</si>
  <si>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</si>
  <si>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</si>
  <si>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</si>
  <si>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</si>
  <si>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</si>
  <si>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</si>
  <si>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</si>
  <si>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</si>
  <si>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</si>
  <si>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</si>
  <si>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</si>
  <si>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</si>
  <si>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</si>
  <si>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</si>
  <si>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</si>
  <si>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</si>
  <si>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</si>
  <si>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</si>
  <si>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</si>
  <si>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</si>
  <si>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</si>
  <si>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</si>
  <si>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</si>
  <si>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</si>
  <si>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</si>
  <si>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</si>
  <si>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</si>
  <si>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</si>
  <si>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</si>
  <si>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</si>
  <si>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</si>
  <si>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</si>
  <si>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</si>
  <si>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</si>
  <si>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</si>
  <si>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</si>
  <si>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</si>
  <si>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</si>
  <si>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</si>
  <si>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</si>
  <si>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</si>
  <si>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</si>
  <si>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</si>
  <si>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</si>
  <si>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</si>
  <si>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</si>
  <si>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</si>
  <si>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</si>
  <si>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</si>
  <si>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</si>
  <si>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</si>
  <si>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</si>
  <si>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</si>
  <si>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</si>
  <si>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</si>
  <si>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</si>
  <si>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</si>
  <si>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</si>
  <si>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</si>
  <si>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</si>
  <si>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</si>
  <si>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</si>
  <si>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</si>
  <si>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</si>
  <si>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</si>
  <si>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</si>
  <si>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</si>
  <si>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</si>
  <si>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</si>
  <si>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</si>
  <si>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</si>
  <si>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</si>
  <si>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</si>
  <si>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</si>
  <si>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</si>
  <si>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</si>
  <si>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</si>
  <si>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</si>
  <si>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</si>
  <si>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</si>
  <si>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</si>
  <si>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</si>
  <si>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</si>
  <si>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</si>
  <si>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</si>
  <si>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</si>
  <si>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</si>
  <si>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</si>
  <si>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</si>
  <si>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</si>
  <si>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</si>
  <si>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</si>
  <si>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</si>
  <si>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</si>
  <si>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</si>
  <si>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</si>
  <si>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</si>
  <si>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</si>
  <si>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</si>
  <si>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</si>
  <si>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</si>
  <si>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</si>
  <si>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</si>
  <si>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</si>
  <si>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</si>
  <si>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</si>
  <si>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</si>
  <si>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</si>
  <si>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</si>
  <si>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</si>
  <si>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</si>
  <si>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</si>
  <si>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</si>
  <si>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</si>
  <si>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</si>
  <si>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</si>
  <si>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</si>
  <si>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</si>
  <si>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</si>
  <si>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</si>
  <si>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</si>
  <si>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</si>
  <si>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</si>
  <si>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</si>
  <si>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</si>
  <si>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</si>
  <si>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</si>
  <si>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</si>
  <si>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</si>
  <si>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</si>
  <si>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</si>
  <si>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</si>
  <si>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</si>
  <si>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</si>
  <si>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</si>
  <si>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</si>
  <si>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</si>
  <si>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</si>
  <si>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</si>
  <si>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</si>
  <si>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</si>
  <si>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</si>
  <si>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</si>
  <si>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</si>
  <si>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</si>
  <si>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</si>
  <si>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</si>
  <si>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</si>
  <si>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</si>
  <si>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</si>
  <si>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</si>
  <si>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</si>
  <si>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</si>
  <si>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</si>
  <si>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</si>
  <si>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</si>
  <si>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</si>
  <si>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</si>
  <si>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</si>
  <si>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</si>
  <si>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</si>
  <si>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</si>
  <si>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</si>
  <si>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</si>
  <si>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</si>
  <si>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</si>
  <si>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</si>
  <si>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</si>
  <si>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</si>
  <si>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</si>
  <si>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</si>
  <si>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</si>
  <si>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</si>
  <si>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</si>
  <si>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</si>
  <si>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</si>
  <si>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</si>
  <si>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</si>
  <si>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</si>
  <si>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</si>
  <si>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</si>
  <si>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</si>
  <si>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</si>
  <si>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</si>
  <si>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</si>
  <si>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</si>
  <si>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</si>
  <si>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</si>
  <si>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</si>
  <si>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</si>
  <si>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</si>
  <si>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</si>
  <si>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</si>
  <si>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</si>
  <si>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</si>
  <si>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</si>
  <si>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</si>
  <si>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</si>
  <si>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</si>
  <si>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</si>
  <si>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</si>
  <si>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</si>
  <si>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</si>
  <si>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</si>
  <si>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</si>
  <si>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</si>
  <si>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</si>
  <si>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</si>
  <si>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</si>
  <si>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</si>
  <si>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</si>
  <si>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</si>
  <si>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</si>
  <si>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</si>
  <si>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</si>
  <si>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</si>
  <si>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</si>
  <si>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</si>
  <si>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</si>
  <si>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</si>
  <si>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</si>
  <si>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</si>
  <si>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</si>
  <si>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</si>
  <si>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</si>
  <si>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</si>
  <si>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</si>
  <si>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</si>
  <si>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</si>
  <si>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</si>
  <si>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</si>
  <si>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</si>
  <si>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</si>
  <si>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</si>
  <si>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</si>
  <si>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</si>
  <si>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</si>
  <si>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</si>
  <si>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</si>
  <si>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</si>
  <si>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</si>
  <si>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</si>
  <si>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</si>
  <si>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</si>
  <si>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</si>
  <si>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</si>
  <si>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</si>
  <si>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</si>
  <si>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</si>
  <si>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</si>
  <si>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</si>
  <si>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</si>
  <si>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</si>
  <si>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</si>
  <si>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</si>
  <si>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</si>
  <si>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</si>
  <si>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</si>
  <si>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</si>
  <si>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</si>
  <si>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</si>
  <si>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</si>
  <si>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</si>
  <si>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</si>
  <si>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</si>
  <si>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</si>
  <si>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</si>
  <si>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</si>
  <si>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</si>
  <si>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</si>
  <si>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</si>
  <si>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</si>
  <si>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</si>
  <si>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</si>
  <si>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</si>
  <si>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</si>
  <si>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</si>
  <si>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</si>
  <si>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</si>
  <si>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</si>
  <si>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</si>
  <si>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</si>
  <si>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</si>
  <si>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</si>
  <si>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</si>
  <si>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</si>
  <si>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</si>
  <si>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</si>
  <si>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</si>
  <si>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</si>
  <si>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</si>
  <si>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</si>
  <si>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</si>
  <si>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</si>
  <si>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</si>
  <si>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</si>
  <si>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</si>
  <si>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</si>
  <si>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</si>
  <si>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</si>
  <si>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</si>
  <si>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</si>
  <si>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</si>
  <si>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</si>
  <si>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</si>
  <si>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</si>
  <si>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</si>
  <si>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</si>
  <si>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</si>
  <si>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</si>
  <si>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</si>
  <si>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</si>
  <si>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</si>
  <si>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</si>
  <si>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</si>
  <si>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</si>
  <si>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</si>
  <si>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</si>
  <si>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</si>
  <si>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</si>
  <si>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</si>
  <si>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</si>
  <si>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</si>
  <si>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</si>
  <si>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</si>
  <si>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</si>
  <si>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</si>
  <si>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</si>
  <si>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</si>
  <si>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</si>
  <si>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</si>
  <si>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</si>
  <si>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</si>
  <si>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</si>
  <si>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</si>
  <si>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</si>
  <si>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</si>
  <si>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</si>
  <si>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</si>
  <si>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</si>
  <si>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</si>
  <si>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</si>
  <si>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</si>
  <si>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</si>
  <si>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</si>
  <si>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</si>
  <si>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</si>
  <si>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</si>
  <si>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</si>
  <si>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</si>
  <si>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</si>
  <si>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</si>
  <si>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</si>
  <si>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</si>
  <si>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</si>
  <si>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</si>
  <si>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</si>
  <si>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</si>
  <si>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</si>
  <si>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</si>
  <si>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</si>
  <si>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</si>
  <si>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</si>
  <si>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</si>
  <si>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</si>
  <si>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</si>
  <si>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</si>
  <si>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</si>
  <si>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</si>
  <si>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</si>
  <si>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</si>
  <si>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</si>
  <si>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</si>
  <si>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</si>
  <si>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</si>
  <si>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</si>
  <si>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</si>
  <si>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</si>
  <si>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</si>
  <si>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</si>
  <si>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</si>
  <si>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</si>
  <si>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</si>
  <si>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</si>
  <si>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</si>
  <si>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</si>
  <si>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</si>
  <si>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</si>
  <si>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</si>
  <si>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</si>
  <si>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</si>
  <si>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</si>
  <si>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</si>
  <si>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</si>
  <si>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</si>
  <si>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</si>
  <si>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</si>
  <si>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</si>
  <si>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</si>
  <si>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</si>
  <si>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</si>
  <si>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</si>
  <si>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</si>
  <si>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</si>
  <si>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</si>
  <si>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</si>
  <si>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</si>
  <si>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</si>
  <si>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</si>
  <si>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</si>
  <si>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</si>
  <si>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</si>
  <si>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</si>
  <si>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</si>
  <si>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</si>
  <si>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</si>
  <si>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</si>
  <si>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</si>
  <si>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</si>
  <si>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</si>
  <si>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</si>
  <si>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</si>
  <si>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</si>
  <si>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</si>
  <si>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</si>
  <si>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</si>
  <si>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</si>
  <si>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</si>
  <si>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</si>
  <si>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</si>
  <si>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</si>
  <si>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</si>
  <si>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</si>
  <si>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</si>
  <si>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</si>
  <si>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</si>
  <si>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</si>
  <si>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</si>
  <si>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</si>
  <si>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</si>
  <si>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</si>
  <si>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</si>
  <si>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</si>
  <si>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</si>
  <si>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</si>
  <si>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</si>
  <si>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</si>
  <si>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</si>
  <si>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</si>
  <si>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</si>
  <si>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</si>
  <si>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</si>
  <si>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</si>
  <si>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</si>
  <si>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</si>
  <si>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</si>
  <si>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</si>
  <si>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</si>
  <si>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</si>
  <si>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</si>
  <si>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</si>
  <si>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</si>
  <si>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</si>
  <si>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</si>
  <si>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</si>
  <si>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</si>
  <si>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</si>
  <si>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</si>
  <si>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</si>
  <si>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</si>
  <si>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</si>
  <si>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</si>
  <si>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</si>
  <si>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</si>
  <si>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</si>
  <si>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</si>
  <si>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</si>
  <si>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</si>
  <si>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</si>
  <si>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</si>
  <si>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</si>
  <si>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</si>
  <si>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</si>
  <si>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</si>
  <si>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</si>
  <si>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</si>
  <si>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</si>
  <si>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</si>
  <si>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</si>
  <si>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</si>
  <si>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</si>
  <si>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</si>
  <si>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</si>
  <si>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</si>
  <si>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</si>
  <si>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</si>
  <si>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</si>
  <si>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</si>
  <si>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</si>
  <si>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</si>
  <si>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</si>
  <si>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</si>
  <si>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</si>
  <si>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</si>
  <si>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</si>
  <si>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</si>
  <si>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</si>
  <si>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</si>
  <si>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</si>
  <si>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</si>
  <si>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</si>
  <si>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</si>
  <si>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</si>
  <si>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</si>
  <si>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</si>
  <si>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</si>
  <si>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</si>
  <si>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</si>
  <si>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</si>
  <si>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</si>
  <si>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</si>
  <si>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</si>
  <si>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</si>
  <si>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</si>
  <si>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</si>
  <si>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</si>
  <si>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</si>
  <si>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</si>
  <si>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</si>
  <si>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</si>
  <si>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</si>
  <si>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</si>
  <si>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</si>
  <si>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</si>
  <si>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</si>
  <si>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</si>
  <si>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</si>
  <si>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</si>
  <si>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</si>
  <si>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</si>
  <si>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</si>
  <si>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</si>
  <si>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</si>
  <si>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</si>
  <si>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</si>
  <si>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</si>
  <si>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</si>
  <si>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</si>
  <si>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</si>
  <si>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</si>
  <si>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</si>
  <si>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</si>
  <si>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</si>
  <si>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</si>
  <si>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</si>
  <si>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</si>
  <si>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</si>
  <si>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</si>
  <si>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</si>
  <si>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</si>
  <si>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</si>
  <si>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</si>
  <si>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</si>
  <si>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</si>
  <si>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</si>
  <si>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</si>
  <si>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</si>
  <si>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</si>
  <si>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</si>
  <si>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</si>
  <si>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</si>
  <si>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</si>
  <si>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</si>
  <si>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</si>
  <si>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</si>
  <si>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</si>
  <si>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</si>
  <si>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</si>
  <si>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</si>
  <si>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</si>
  <si>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</si>
  <si>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</si>
  <si>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</si>
  <si>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</si>
  <si>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</si>
  <si>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</si>
  <si>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</si>
  <si>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</si>
  <si>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</si>
  <si>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</si>
  <si>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</si>
  <si>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</si>
  <si>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</si>
  <si>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</si>
  <si>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</si>
  <si>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</si>
  <si>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</si>
  <si>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</si>
  <si>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</si>
  <si>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</si>
  <si>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</si>
  <si>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</si>
  <si>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</si>
  <si>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</si>
  <si>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</si>
  <si>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</si>
  <si>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</si>
  <si>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</si>
  <si>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</si>
  <si>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</si>
  <si>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</si>
  <si>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</si>
  <si>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</si>
  <si>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</si>
  <si>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</si>
  <si>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</si>
  <si>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</si>
  <si>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</si>
  <si>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</si>
  <si>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</si>
  <si>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</si>
  <si>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</si>
  <si>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</si>
  <si>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</si>
  <si>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</si>
  <si>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</si>
  <si>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</si>
  <si>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</si>
  <si>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</si>
  <si>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</si>
  <si>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</si>
  <si>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</si>
  <si>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</si>
  <si>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</si>
  <si>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</si>
  <si>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</si>
  <si>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</si>
  <si>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</si>
  <si>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</si>
  <si>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</si>
  <si>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</si>
  <si>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</si>
  <si>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</si>
  <si>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</si>
  <si>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</si>
  <si>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</si>
  <si>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</si>
  <si>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</si>
  <si>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</si>
  <si>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</si>
  <si>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</si>
  <si>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</si>
  <si>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</si>
  <si>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</si>
  <si>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</si>
  <si>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</si>
  <si>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</si>
  <si>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</si>
  <si>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</si>
  <si>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</si>
  <si>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</si>
  <si>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</si>
  <si>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</si>
  <si>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</si>
  <si>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</si>
  <si>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</si>
  <si>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</si>
  <si>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</si>
  <si>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</si>
  <si>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</si>
  <si>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</si>
  <si>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</si>
  <si>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</si>
  <si>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</si>
  <si>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</si>
  <si>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</si>
  <si>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</si>
  <si>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</si>
  <si>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</si>
  <si>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</si>
  <si>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</si>
  <si>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</si>
  <si>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</si>
  <si>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</si>
  <si>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</si>
  <si>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</si>
  <si>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</si>
  <si>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</si>
  <si>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</si>
  <si>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</si>
  <si>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</si>
  <si>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</si>
  <si>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</si>
  <si>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</si>
  <si>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</si>
  <si>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</si>
  <si>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</si>
  <si>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</si>
  <si>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</si>
  <si>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</si>
  <si>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</si>
  <si>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</si>
  <si>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</si>
  <si>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</si>
  <si>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</si>
  <si>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</si>
  <si>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</si>
  <si>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</si>
  <si>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</si>
  <si>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</si>
  <si>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</si>
  <si>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</si>
  <si>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</si>
  <si>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</si>
  <si>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</si>
  <si>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</si>
  <si>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</si>
  <si>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</si>
  <si>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</si>
  <si>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</si>
  <si>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</si>
  <si>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</si>
  <si>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</si>
  <si>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</si>
  <si>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</si>
  <si>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</si>
  <si>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</si>
  <si>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</si>
  <si>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</si>
  <si>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</si>
  <si>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</si>
  <si>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</si>
  <si>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</si>
  <si>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</si>
  <si>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</si>
  <si>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</si>
  <si>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</si>
  <si>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</si>
  <si>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</si>
  <si>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</si>
  <si>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</si>
  <si>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</si>
  <si>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</si>
  <si>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</si>
  <si>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</si>
  <si>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</si>
  <si>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</si>
  <si>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</si>
  <si>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</si>
  <si>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</si>
  <si>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</si>
  <si>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</si>
  <si>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</si>
  <si>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</si>
  <si>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</si>
  <si>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</si>
  <si>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</si>
  <si>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</si>
  <si>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</si>
  <si>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</si>
  <si>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</si>
  <si>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</si>
  <si>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</si>
  <si>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</si>
  <si>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</si>
  <si>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</si>
  <si>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</si>
  <si>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</si>
  <si>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</si>
  <si>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</si>
  <si>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</si>
  <si>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</si>
  <si>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</si>
  <si>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</si>
  <si>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</si>
  <si>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</si>
  <si>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</si>
  <si>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</si>
  <si>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</si>
  <si>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</si>
  <si>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</si>
  <si>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</si>
  <si>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</si>
  <si>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</si>
  <si>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</si>
  <si>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</si>
  <si>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</si>
  <si>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</si>
  <si>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</si>
  <si>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</si>
  <si>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</si>
  <si>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</si>
  <si>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</si>
  <si>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</si>
  <si>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</si>
  <si>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</si>
  <si>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</si>
  <si>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</si>
  <si>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</si>
  <si>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</si>
  <si>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</si>
  <si>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</si>
  <si>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</si>
  <si>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</si>
  <si>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</si>
  <si>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</si>
  <si>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</si>
  <si>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</si>
  <si>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</si>
  <si>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</si>
  <si>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</si>
  <si>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</si>
  <si>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</si>
  <si>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</si>
  <si>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</si>
  <si>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</si>
  <si>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</si>
  <si>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</si>
  <si>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</si>
  <si>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</si>
  <si>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</si>
  <si>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</si>
  <si>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</si>
  <si>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</si>
  <si>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</si>
  <si>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</si>
  <si>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</si>
  <si>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</si>
  <si>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</si>
  <si>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</si>
  <si>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</si>
  <si>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</si>
  <si>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</si>
  <si>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</si>
  <si>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</si>
  <si>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</si>
  <si>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</si>
  <si>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</si>
  <si>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</si>
  <si>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</si>
  <si>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</si>
  <si>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</si>
  <si>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</si>
  <si>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</si>
  <si>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</si>
  <si>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</si>
  <si>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</si>
  <si>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</si>
  <si>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</si>
  <si>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</si>
  <si>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</si>
  <si>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</si>
  <si>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</si>
  <si>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</si>
  <si>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</si>
  <si>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</si>
  <si>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</si>
  <si>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</si>
  <si>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</si>
  <si>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</si>
  <si>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</si>
  <si>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</si>
  <si>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</si>
  <si>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</si>
  <si>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</si>
  <si>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</si>
  <si>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</si>
  <si>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</si>
  <si>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</si>
  <si>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</si>
  <si>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</si>
  <si>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</si>
  <si>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</si>
  <si>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</si>
  <si>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</si>
  <si>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</si>
  <si>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</si>
  <si>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</si>
  <si>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</si>
  <si>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</si>
  <si>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</si>
  <si>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</si>
  <si>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</si>
  <si>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</si>
  <si>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</si>
  <si>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</si>
  <si>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</si>
  <si>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</si>
  <si>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</si>
  <si>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</si>
  <si>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</si>
  <si>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</si>
  <si>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</si>
  <si>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</si>
  <si>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</si>
  <si>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</si>
  <si>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</si>
  <si>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</si>
  <si>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</si>
  <si>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</si>
  <si>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</si>
  <si>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</si>
  <si>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</si>
  <si>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</si>
  <si>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</si>
  <si>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</si>
  <si>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</si>
  <si>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</si>
  <si>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</si>
  <si>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</si>
  <si>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</si>
  <si>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</si>
  <si>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</si>
  <si>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</si>
  <si>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</si>
  <si>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</si>
  <si>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</si>
  <si>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</si>
  <si>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</si>
  <si>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</si>
  <si>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</si>
  <si>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</si>
  <si>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</si>
  <si>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</si>
  <si>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</si>
  <si>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</si>
  <si>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</si>
  <si>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</si>
  <si>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</si>
  <si>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</si>
  <si>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</si>
  <si>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</si>
  <si>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</si>
  <si>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</si>
  <si>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</si>
  <si>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</si>
  <si>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</si>
  <si>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</si>
  <si>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</si>
  <si>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</si>
  <si>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</si>
  <si>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</si>
  <si>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</si>
  <si>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</si>
  <si>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</si>
  <si>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</si>
  <si>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</si>
  <si>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</si>
  <si>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</si>
  <si>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</si>
  <si>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</si>
  <si>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</si>
  <si>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</si>
  <si>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</si>
  <si>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</si>
  <si>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</si>
  <si>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</si>
  <si>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</si>
  <si>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</si>
  <si>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</si>
  <si>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</si>
  <si>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</si>
  <si>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</si>
  <si>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</si>
  <si>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</si>
  <si>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</si>
  <si>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</si>
  <si>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</si>
  <si>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</si>
  <si>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</si>
  <si>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</si>
  <si>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</si>
  <si>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</si>
  <si>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</si>
  <si>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</si>
  <si>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</si>
  <si>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</si>
  <si>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</si>
  <si>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</si>
  <si>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</si>
  <si>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</si>
  <si>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</si>
  <si>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</si>
  <si>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</si>
  <si>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</si>
  <si>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</si>
  <si>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</si>
  <si>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</si>
  <si>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</si>
  <si>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</si>
  <si>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</si>
  <si>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</si>
  <si>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</si>
  <si>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</si>
  <si>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</si>
  <si>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</si>
  <si>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</si>
  <si>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</si>
  <si>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</si>
  <si>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</si>
  <si>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</si>
  <si>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</si>
  <si>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</si>
  <si>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</si>
  <si>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</si>
  <si>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</si>
  <si>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</si>
  <si>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</si>
  <si>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</si>
  <si>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</si>
  <si>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</si>
  <si>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</si>
  <si>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</si>
  <si>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</si>
  <si>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</si>
  <si>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</si>
  <si>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</si>
  <si>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</si>
  <si>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</si>
  <si>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</si>
  <si>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</si>
  <si>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</si>
  <si>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</si>
  <si>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</si>
  <si>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</si>
  <si>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</si>
  <si>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</si>
  <si>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</si>
  <si>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</si>
  <si>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</si>
  <si>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</si>
  <si>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</si>
  <si>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</si>
  <si>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</si>
  <si>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</si>
  <si>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</si>
  <si>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</si>
  <si>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</si>
  <si>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</si>
  <si>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</si>
  <si>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</si>
  <si>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</si>
  <si>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</si>
  <si>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</si>
  <si>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</si>
  <si>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</si>
  <si>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</si>
  <si>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</si>
  <si>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</si>
  <si>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</si>
  <si>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</si>
  <si>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</si>
  <si>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</si>
  <si>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</si>
  <si>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</si>
  <si>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</si>
  <si>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</si>
  <si>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</si>
  <si>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</si>
  <si>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</si>
  <si>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</si>
  <si>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</si>
  <si>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</si>
  <si>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</si>
  <si>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</si>
  <si>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</si>
  <si>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</si>
  <si>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</si>
  <si>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</si>
  <si>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</si>
  <si>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</si>
  <si>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</si>
  <si>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</si>
  <si>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</si>
  <si>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</si>
  <si>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</si>
  <si>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</si>
  <si>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</si>
  <si>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</si>
  <si>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</si>
  <si>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</si>
  <si>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</si>
  <si>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</si>
  <si>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</si>
  <si>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</si>
  <si>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</si>
  <si>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</si>
  <si>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</si>
  <si>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</si>
  <si>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</si>
  <si>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</si>
  <si>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</si>
  <si>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</si>
  <si>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</si>
  <si>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</si>
  <si>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</si>
  <si>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</si>
  <si>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</si>
  <si>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</si>
  <si>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</si>
  <si>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</si>
  <si>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</si>
  <si>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</si>
  <si>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</si>
  <si>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</si>
  <si>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</si>
  <si>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</si>
  <si>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</si>
  <si>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</si>
  <si>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</si>
  <si>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</si>
  <si>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</si>
  <si>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</si>
  <si>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</si>
  <si>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</si>
  <si>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</si>
  <si>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</si>
  <si>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</si>
  <si>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</si>
  <si>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</si>
  <si>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</si>
  <si>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</si>
  <si>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</si>
  <si>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</si>
  <si>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</si>
  <si>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</si>
  <si>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</si>
  <si>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</si>
  <si>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</si>
  <si>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</si>
  <si>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</si>
  <si>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</si>
  <si>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</si>
  <si>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</si>
  <si>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</si>
  <si>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</si>
  <si>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</si>
  <si>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</si>
  <si>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</si>
  <si>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</si>
  <si>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</si>
  <si>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</si>
  <si>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</si>
  <si>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</si>
  <si>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</si>
  <si>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</si>
  <si>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</si>
  <si>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</si>
  <si>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</si>
  <si>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</si>
  <si>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</si>
  <si>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</si>
  <si>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</si>
  <si>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</si>
  <si>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</si>
  <si>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</si>
  <si>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</si>
  <si>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</si>
  <si>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</si>
  <si>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</si>
  <si>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</si>
  <si>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</si>
  <si>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</si>
  <si>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</si>
  <si>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</si>
  <si>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</si>
  <si>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</si>
  <si>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</si>
  <si>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</si>
  <si>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</si>
  <si>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</si>
  <si>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</si>
  <si>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</si>
  <si>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</si>
  <si>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</si>
  <si>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</si>
  <si>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</si>
  <si>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</si>
  <si>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</si>
  <si>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</si>
  <si>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</si>
  <si>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</si>
  <si>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</si>
  <si>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</si>
  <si>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</si>
  <si>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</si>
  <si>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</si>
  <si>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</si>
  <si>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</si>
  <si>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</si>
  <si>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</si>
  <si>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</si>
  <si>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</si>
  <si>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</si>
  <si>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</si>
  <si>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</si>
  <si>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</si>
  <si>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</si>
  <si>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</si>
  <si>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</si>
  <si>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</si>
  <si>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</si>
  <si>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</si>
  <si>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</si>
  <si>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</si>
  <si>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</si>
  <si>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</si>
  <si>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</si>
  <si>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</si>
  <si>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</si>
  <si>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</si>
  <si>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</si>
  <si>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</si>
  <si>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</si>
  <si>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</si>
  <si>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</si>
  <si>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</si>
  <si>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</si>
  <si>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</si>
  <si>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</si>
  <si>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</si>
  <si>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</si>
  <si>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</si>
  <si>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</si>
  <si>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</si>
  <si>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</si>
  <si>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</si>
  <si>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</si>
  <si>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</si>
  <si>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</si>
  <si>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</si>
  <si>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</si>
  <si>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</si>
  <si>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</si>
  <si>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</si>
  <si>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</si>
  <si>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</si>
  <si>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</si>
  <si>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</si>
  <si>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</si>
  <si>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</si>
  <si>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</si>
  <si>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</si>
  <si>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</si>
  <si>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</si>
  <si>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</si>
  <si>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</si>
  <si>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</si>
  <si>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</si>
  <si>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</si>
  <si>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</si>
  <si>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</si>
  <si>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</si>
  <si>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</si>
  <si>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</si>
  <si>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</si>
  <si>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</si>
  <si>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</si>
  <si>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</si>
  <si>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</si>
  <si>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</si>
  <si>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</si>
  <si>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</si>
  <si>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</si>
  <si>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</si>
  <si>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</si>
  <si>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</si>
  <si>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</si>
  <si>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</si>
  <si>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</si>
  <si>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</si>
  <si>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</si>
  <si>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</si>
  <si>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</si>
  <si>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</si>
  <si>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</si>
  <si>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</si>
  <si>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</si>
  <si>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</si>
  <si>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</si>
  <si>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</si>
  <si>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</si>
  <si>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</si>
  <si>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</si>
  <si>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</si>
  <si>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</si>
  <si>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</si>
  <si>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</si>
  <si>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</si>
  <si>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</si>
  <si>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</si>
  <si>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</si>
  <si>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</si>
  <si>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</si>
  <si>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</si>
  <si>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</si>
  <si>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</si>
  <si>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</si>
  <si>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</si>
  <si>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</si>
  <si>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</si>
  <si>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</si>
  <si>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</si>
  <si>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</si>
  <si>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</si>
  <si>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</si>
  <si>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</si>
  <si>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</si>
  <si>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</si>
  <si>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</si>
  <si>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</si>
  <si>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</si>
  <si>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</si>
  <si>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</si>
  <si>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</si>
  <si>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</si>
  <si>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</si>
  <si>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</si>
  <si>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</si>
  <si>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</si>
  <si>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</si>
  <si>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</si>
  <si>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</si>
  <si>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</si>
  <si>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</si>
  <si>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</si>
  <si>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</si>
  <si>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</si>
  <si>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</si>
  <si>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</si>
  <si>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</si>
  <si>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</si>
  <si>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</si>
  <si>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</si>
  <si>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</si>
  <si>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</si>
  <si>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</si>
  <si>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</si>
  <si>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</si>
  <si>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</si>
  <si>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</si>
  <si>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</si>
  <si>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</si>
  <si>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</si>
  <si>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</si>
  <si>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</si>
  <si>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</si>
  <si>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</si>
  <si>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</si>
  <si>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</si>
  <si>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</si>
  <si>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</si>
  <si>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</si>
  <si>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</si>
  <si>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</si>
  <si>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</si>
  <si>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</si>
  <si>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</si>
  <si>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</si>
  <si>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</si>
  <si>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</si>
  <si>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</si>
  <si>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</si>
  <si>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</si>
  <si>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</si>
  <si>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</si>
  <si>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</si>
  <si>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</si>
  <si>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</si>
  <si>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</si>
  <si>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</si>
  <si>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</si>
  <si>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</si>
  <si>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</si>
  <si>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</si>
  <si>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</si>
  <si>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</si>
  <si>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</si>
  <si>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</si>
  <si>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</si>
  <si>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</si>
  <si>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</si>
  <si>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</si>
  <si>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</si>
  <si>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</si>
  <si>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</si>
  <si>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</si>
  <si>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</si>
  <si>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</si>
  <si>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</si>
  <si>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</si>
  <si>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</si>
  <si>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</si>
  <si>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</si>
  <si>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</si>
  <si>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</si>
  <si>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</si>
  <si>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</si>
  <si>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</si>
  <si>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</si>
  <si>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</si>
  <si>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</si>
  <si>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</si>
  <si>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</si>
  <si>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</si>
  <si>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</si>
  <si>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</si>
  <si>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</si>
  <si>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</si>
  <si>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</si>
  <si>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</si>
  <si>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</si>
  <si>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</si>
  <si>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</si>
  <si>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</si>
  <si>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</si>
  <si>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</si>
  <si>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</si>
  <si>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</si>
  <si>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</si>
  <si>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</si>
  <si>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</si>
  <si>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</si>
  <si>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</si>
  <si>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</si>
  <si>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</si>
  <si>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</si>
  <si>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</si>
  <si>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</si>
  <si>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</si>
  <si>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</si>
  <si>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</si>
  <si>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</si>
  <si>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</si>
  <si>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</si>
  <si>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</si>
  <si>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</si>
  <si>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</si>
  <si>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</si>
  <si>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</si>
  <si>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</si>
  <si>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</si>
  <si>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</si>
  <si>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</si>
  <si>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</si>
  <si>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</si>
  <si>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</si>
  <si>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</si>
  <si>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</si>
  <si>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</si>
  <si>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</si>
  <si>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</si>
  <si>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</si>
  <si>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</si>
  <si>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</si>
  <si>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</si>
  <si>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</si>
  <si>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</si>
  <si>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</si>
  <si>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</si>
  <si>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</si>
  <si>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</si>
  <si>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</si>
  <si>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</si>
  <si>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</si>
  <si>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</si>
  <si>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</si>
  <si>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</si>
  <si>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</si>
  <si>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</si>
  <si>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</si>
  <si>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</si>
  <si>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</si>
  <si>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</si>
  <si>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</si>
  <si>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</si>
  <si>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</si>
  <si>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</si>
  <si>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</si>
  <si>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</si>
  <si>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</si>
  <si>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</si>
  <si>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</si>
  <si>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</si>
  <si>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</si>
  <si>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</si>
  <si>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</si>
  <si>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</si>
  <si>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</si>
  <si>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</si>
  <si>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</si>
  <si>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</si>
  <si>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</si>
  <si>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</si>
  <si>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</si>
  <si>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</si>
  <si>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</si>
  <si>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</si>
  <si>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</si>
  <si>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</si>
  <si>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</si>
  <si>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</si>
  <si>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</si>
  <si>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</si>
  <si>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</si>
  <si>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</si>
  <si>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</si>
  <si>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</si>
  <si>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</si>
  <si>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</si>
  <si>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</si>
  <si>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</si>
  <si>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</si>
  <si>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</si>
  <si>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</si>
  <si>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</si>
  <si>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</si>
  <si>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</si>
  <si>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</si>
  <si>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</si>
  <si>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</si>
  <si>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</si>
  <si>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</si>
  <si>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</si>
  <si>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</si>
  <si>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</si>
  <si>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</si>
  <si>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</si>
  <si>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</si>
  <si>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</si>
  <si>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</si>
  <si>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</si>
  <si>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</si>
  <si>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</si>
  <si>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</si>
  <si>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</si>
  <si>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</si>
  <si>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</si>
  <si>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</si>
  <si>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</si>
  <si>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</si>
  <si>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</si>
  <si>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</si>
  <si>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</si>
  <si>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</si>
  <si>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</si>
  <si>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</si>
  <si>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</si>
  <si>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</si>
  <si>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</si>
  <si>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</si>
  <si>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</si>
  <si>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</si>
  <si>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</si>
  <si>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</si>
  <si>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</si>
  <si>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</si>
  <si>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</si>
  <si>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</si>
  <si>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</si>
  <si>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</si>
  <si>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</si>
  <si>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</si>
  <si>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</si>
  <si>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</si>
  <si>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</si>
  <si>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</si>
  <si>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</si>
  <si>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</si>
  <si>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</si>
  <si>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</si>
  <si>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</si>
  <si>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</si>
  <si>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</si>
  <si>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</si>
  <si>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</si>
  <si>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</si>
  <si>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</si>
  <si>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</si>
  <si>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</si>
  <si>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</si>
  <si>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</si>
  <si>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</si>
  <si>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</si>
  <si>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</si>
  <si>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</si>
  <si>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</si>
  <si>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</si>
  <si>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</si>
  <si>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</si>
  <si>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</si>
  <si>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</si>
  <si>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</si>
  <si>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</si>
  <si>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</si>
  <si>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</si>
  <si>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</si>
  <si>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</si>
  <si>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</si>
  <si>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</si>
  <si>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</si>
  <si>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</si>
  <si>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</si>
  <si>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</si>
  <si>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</si>
  <si>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</si>
  <si>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</si>
  <si>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</si>
  <si>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</si>
  <si>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</si>
  <si>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</si>
  <si>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</si>
  <si>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</si>
  <si>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</si>
  <si>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</si>
  <si>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</si>
  <si>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</si>
  <si>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</si>
  <si>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</si>
  <si>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</si>
  <si>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</si>
  <si>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</si>
  <si>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</si>
  <si>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</si>
  <si>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</si>
  <si>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</si>
  <si>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</si>
  <si>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</si>
  <si>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</si>
  <si>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</si>
  <si>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</si>
  <si>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</si>
  <si>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</si>
  <si>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</si>
  <si>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</si>
  <si>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</si>
  <si>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</si>
  <si>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</si>
  <si>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</si>
  <si>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</si>
  <si>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</si>
  <si>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</si>
  <si>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</si>
  <si>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</si>
  <si>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</si>
  <si>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</si>
  <si>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</si>
  <si>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</si>
  <si>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</si>
  <si>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</si>
  <si>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</si>
  <si>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</si>
  <si>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</si>
  <si>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</si>
  <si>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</si>
  <si>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</si>
  <si>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</si>
  <si>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</si>
  <si>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</si>
  <si>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</si>
  <si>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</si>
  <si>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</si>
  <si>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</si>
  <si>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</si>
  <si>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</si>
  <si>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</si>
  <si>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</si>
  <si>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</si>
  <si>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</si>
  <si>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</si>
  <si>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</si>
  <si>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</si>
  <si>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</si>
  <si>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</si>
  <si>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</si>
  <si>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</si>
  <si>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</si>
  <si>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</si>
  <si>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</si>
  <si>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</si>
  <si>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</si>
  <si>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</si>
  <si>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</si>
  <si>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</si>
  <si>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</si>
  <si>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</si>
  <si>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</si>
  <si>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</si>
  <si>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</si>
  <si>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</si>
  <si>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</si>
  <si>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</si>
  <si>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</si>
  <si>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</si>
  <si>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</si>
  <si>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</si>
  <si>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</si>
  <si>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</si>
  <si>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</si>
  <si>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</si>
  <si>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</si>
  <si>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</si>
  <si>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</si>
  <si>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</si>
  <si>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</si>
  <si>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</si>
  <si>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</si>
  <si>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</si>
  <si>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</si>
  <si>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</si>
  <si>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</si>
  <si>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</si>
  <si>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</si>
  <si>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</si>
  <si>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</si>
  <si>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</si>
  <si>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</si>
  <si>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</si>
  <si>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</si>
  <si>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</si>
  <si>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</si>
  <si>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</si>
  <si>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</si>
  <si>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</si>
  <si>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</si>
  <si>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</si>
  <si>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</si>
  <si>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</si>
  <si>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</si>
  <si>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</si>
  <si>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</si>
  <si>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</si>
  <si>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</si>
  <si>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</si>
  <si>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</si>
  <si>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</si>
  <si>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</si>
  <si>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</si>
  <si>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</si>
  <si>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</si>
  <si>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</si>
  <si>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</si>
  <si>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</si>
  <si>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</si>
  <si>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</si>
  <si>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</si>
  <si>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</si>
  <si>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</si>
  <si>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</si>
  <si>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</si>
  <si>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</si>
  <si>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</si>
  <si>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</si>
  <si>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</si>
  <si>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</si>
  <si>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</si>
  <si>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</si>
  <si>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</si>
  <si>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</si>
  <si>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</si>
  <si>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</si>
  <si>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</si>
  <si>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</si>
  <si>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</si>
  <si>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</si>
  <si>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</si>
  <si>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</si>
  <si>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</si>
  <si>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</si>
  <si>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</si>
  <si>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</si>
  <si>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</si>
  <si>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</si>
  <si>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</si>
  <si>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</si>
  <si>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</si>
  <si>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</si>
  <si>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</si>
  <si>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</si>
  <si>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</si>
  <si>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</si>
  <si>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</si>
  <si>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</si>
  <si>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</si>
  <si>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</si>
  <si>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</si>
  <si>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</si>
  <si>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</si>
  <si>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</si>
  <si>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</si>
  <si>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</si>
  <si>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</si>
  <si>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</si>
  <si>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</si>
  <si>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</si>
  <si>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</si>
  <si>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</si>
  <si>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</si>
  <si>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</si>
  <si>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</si>
  <si>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</si>
  <si>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</si>
  <si>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</si>
  <si>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</si>
  <si>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</si>
  <si>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</si>
  <si>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</si>
  <si>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</si>
  <si>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</si>
  <si>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</si>
  <si>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</si>
  <si>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</si>
  <si>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</si>
  <si>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</si>
  <si>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</si>
  <si>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</si>
  <si>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</si>
  <si>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</si>
  <si>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</si>
  <si>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</si>
  <si>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</si>
  <si>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</si>
  <si>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</si>
  <si>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</si>
  <si>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</si>
  <si>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</si>
  <si>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</si>
  <si>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</si>
  <si>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</si>
  <si>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</si>
  <si>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</si>
  <si>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</si>
  <si>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</si>
  <si>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</si>
  <si>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</si>
  <si>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</si>
  <si>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</si>
  <si>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</si>
  <si>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</si>
  <si>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</si>
  <si>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</si>
  <si>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</si>
  <si>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</si>
  <si>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</si>
  <si>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</si>
  <si>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</si>
  <si>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</si>
  <si>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</si>
  <si>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</si>
  <si>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</si>
  <si>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</si>
  <si>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</si>
  <si>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</si>
  <si>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</si>
  <si>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</si>
  <si>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</si>
  <si>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</si>
  <si>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</si>
  <si>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</si>
  <si>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</si>
  <si>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</si>
  <si>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</si>
  <si>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</si>
  <si>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</si>
  <si>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</si>
  <si>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</si>
  <si>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</si>
  <si>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</si>
  <si>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</si>
  <si>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</si>
  <si>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</si>
  <si>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</si>
  <si>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</si>
  <si>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</si>
  <si>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</si>
  <si>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</si>
  <si>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</si>
  <si>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</si>
  <si>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</si>
  <si>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</si>
  <si>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</si>
  <si>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</si>
  <si>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</si>
  <si>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</si>
  <si>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</si>
  <si>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</si>
  <si>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</si>
  <si>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</si>
  <si>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</si>
  <si>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</si>
  <si>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</si>
  <si>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</si>
  <si>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</si>
  <si>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</si>
  <si>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</si>
  <si>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</si>
  <si>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</si>
  <si>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</si>
  <si>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</si>
  <si>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</si>
  <si>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</si>
  <si>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</si>
  <si>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</si>
  <si>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</si>
  <si>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</si>
  <si>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</si>
  <si>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</si>
  <si>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</si>
  <si>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</si>
  <si>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</si>
  <si>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</si>
  <si>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</si>
  <si>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</si>
  <si>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</si>
  <si>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</si>
  <si>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</si>
  <si>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</si>
  <si>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</si>
  <si>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</si>
  <si>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</si>
  <si>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</si>
  <si>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</si>
  <si>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</si>
  <si>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</si>
  <si>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</si>
  <si>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</si>
  <si>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</si>
  <si>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</si>
  <si>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</si>
  <si>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</si>
  <si>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</si>
  <si>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</si>
  <si>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</si>
  <si>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</si>
  <si>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</si>
  <si>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</si>
  <si>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</si>
  <si>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</si>
  <si>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</si>
  <si>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</si>
  <si>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</si>
  <si>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</si>
  <si>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</si>
  <si>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</si>
  <si>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</si>
  <si>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</si>
  <si>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</si>
  <si>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</si>
  <si>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</si>
  <si>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</si>
  <si>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</si>
  <si>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</si>
  <si>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</si>
  <si>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</si>
  <si>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</si>
  <si>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</si>
  <si>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</si>
  <si>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</si>
  <si>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</si>
  <si>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</si>
  <si>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</si>
  <si>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</si>
  <si>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</si>
  <si>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</si>
  <si>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</si>
  <si>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</si>
  <si>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</si>
  <si>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</si>
  <si>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</si>
  <si>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</si>
  <si>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</si>
  <si>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</si>
  <si>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</si>
  <si>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</si>
  <si>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</si>
  <si>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</si>
  <si>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</si>
  <si>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</si>
  <si>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</si>
  <si>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</si>
  <si>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</si>
  <si>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</si>
  <si>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</si>
  <si>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</si>
  <si>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</si>
  <si>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</si>
  <si>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</si>
  <si>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</si>
  <si>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</si>
  <si>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</si>
  <si>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</si>
  <si>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</si>
  <si>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</si>
  <si>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</si>
  <si>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</si>
  <si>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</si>
  <si>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</si>
  <si>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</si>
  <si>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</si>
  <si>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</si>
  <si>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</si>
  <si>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</si>
  <si>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</si>
  <si>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</si>
  <si>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</si>
  <si>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</si>
  <si>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</si>
  <si>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</si>
  <si>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</si>
  <si>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</si>
  <si>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</si>
  <si>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</si>
  <si>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</si>
  <si>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</si>
  <si>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</si>
  <si>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</si>
  <si>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</si>
  <si>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</si>
  <si>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</si>
  <si>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</si>
  <si>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</si>
  <si>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</si>
  <si>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</si>
  <si>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</si>
  <si>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</si>
  <si>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</si>
  <si>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</si>
  <si>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</si>
  <si>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</si>
  <si>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</si>
  <si>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</si>
  <si>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</si>
  <si>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</si>
  <si>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</si>
  <si>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</si>
  <si>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</si>
  <si>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</si>
  <si>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</si>
  <si>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</si>
  <si>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</si>
  <si>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</si>
  <si>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</si>
  <si>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</si>
  <si>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</si>
  <si>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</si>
  <si>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</si>
  <si>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</si>
  <si>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</si>
  <si>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</si>
  <si>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</si>
  <si>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</si>
  <si>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</si>
  <si>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</si>
  <si>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</si>
  <si>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</si>
  <si>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</si>
  <si>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</si>
  <si>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</si>
  <si>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</si>
  <si>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</si>
  <si>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</si>
  <si>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</si>
  <si>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</si>
  <si>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</si>
  <si>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</si>
  <si>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</si>
  <si>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</si>
  <si>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</si>
  <si>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</si>
  <si>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</si>
  <si>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</si>
  <si>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</si>
  <si>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</si>
  <si>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</si>
  <si>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</si>
  <si>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</si>
  <si>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</si>
  <si>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</si>
  <si>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</si>
  <si>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</si>
  <si>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</si>
  <si>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</si>
  <si>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</si>
  <si>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</si>
  <si>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</si>
  <si>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</si>
  <si>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</si>
  <si>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</si>
  <si>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</si>
  <si>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</si>
  <si>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</si>
  <si>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</si>
  <si>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</si>
  <si>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</si>
  <si>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</si>
  <si>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</si>
  <si>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</si>
  <si>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</si>
  <si>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</si>
  <si>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</si>
  <si>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</si>
  <si>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</si>
  <si>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</si>
  <si>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</si>
  <si>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</si>
  <si>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</si>
  <si>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</si>
  <si>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</si>
  <si>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</si>
  <si>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</si>
  <si>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</si>
  <si>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</si>
  <si>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</si>
  <si>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</si>
  <si>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</si>
  <si>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</si>
  <si>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</si>
  <si>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</si>
  <si>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</si>
  <si>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</si>
  <si>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</si>
  <si>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</si>
  <si>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</si>
  <si>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</si>
  <si>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</si>
  <si>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</si>
  <si>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</si>
  <si>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</si>
  <si>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</si>
  <si>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</si>
  <si>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</si>
  <si>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</si>
  <si>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</si>
  <si>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</si>
  <si>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</si>
  <si>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</si>
  <si>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</si>
  <si>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</si>
  <si>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</si>
  <si>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</si>
  <si>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</si>
  <si>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</si>
  <si>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ETA 20 mins</t>
  </si>
  <si>
    <t>PCM-20251106-00001247</t>
  </si>
  <si>
    <t xml:space="preserve">Sceco Cut in Area and Team save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</si>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</sst>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304.63761469907331</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45967.586040624999</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45967.586040624999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45967.586040624999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45967.586040624999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45967.586040624999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45967.586040624999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45967.586040624999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45967.586040624999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45967.586040624999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45967.586040624999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45967.586040624999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45967.586040624999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45967.586040624999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45967.586040624999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45967.586040624999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45967.586040624999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45967.586040624999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45967.586040624999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45967.586040624999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45967.586040624999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45967.586040624999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45967.586040624999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45967.586040624999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45967.586040624999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45967.586040624999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45967.586040624999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45967.586040624999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45967.586040624999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45967.586040624999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45967.586040624999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45967.586040624999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45967.586040624999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45967.586040624999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45967.586040624999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45967.586040624999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45967.586040624999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45967.586040624999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45967.586040624999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45967.586040624999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45967.586040624999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45967.586040624999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45967.586040624999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45967.586040624999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45967.586040624999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45967.586040624999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45967.586040624999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45967.586040624999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45967.586040624999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45967.586040624999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45967.586040624999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45967.586040624999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45967.586040624999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45967.586040624999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45967.586040624999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45967.586040624999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45967.586040624999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45967.586040624999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45967.586040624999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45967.586040624999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45967.586040624999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45967.586040624999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45967.586040624999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45967.586040624999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45967.586040624999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45967.586040624999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45967.586040624999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45967.586040624999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45967.586040624999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45967.586040624999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45967.586040624999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45967.586040624999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45967.586040624999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45967.586040624999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45967.586040624999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45967.586040624999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45967.586040624999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45967.586040624999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45967.586040624999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45967.586040624999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45967.586040624999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45967.586040624999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45967.586040624999</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45967.586040624999</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274B8CA7-2FCA-4CE9-9CF5-913923B7BA17}"/>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142.58620266203798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0.10033460648264736</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45967.586040624999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45967.586040624999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45967.586040624999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45967.586040624999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45967.586040624999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45967.586040624999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45967.586040624999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45967.586040624999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45967.586040624999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45967.586040624999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45967.586040624999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45967.586040624999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45967.586040624999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45967.586040624999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45967.586040624999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45967.586040624999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45967.586040624999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45967.586040624999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45967.586040624999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45967.586040624999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45967.586040624999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45967.586040624999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45967.586040624999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45967.586040624999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45967.586040624999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45967.586040624999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45967.586040624999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45967.586040624999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45967.586040624999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45967.586040624999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45967.586040624999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45967.586040624999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45967.586040624999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45967.586040624999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45967.586040624999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45967.586040624999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45967.586040624999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45967.586040624999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45967.586040624999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45967.586040624999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45967.586040624999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45967.586040624999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45967.586040624999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45967.586040624999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45967.586040624999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45967.586040624999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45967.586040624999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45967.586040624999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45967.586040624999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45967.586040624999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45967.586040624999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45967.586040624999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45967.586040624999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45967.586040624999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45967.586040624999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45967.586040624999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45967.586040624999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45967.586040624999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45967.586040624999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45967.586040624999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45967.586040624999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45967.586040624999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45967.586040624999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45967.586040624999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45967.586040624999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45967.586040624999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45967.586040624999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45967.586040624999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45967.586040624999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45967.586040624999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45967.586040624999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45967.586040624999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45967.586040624999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45967.586040624999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45967.586040624999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45967.586040624999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45967.586040624999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45967.586040624999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45967.586040624999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45967.586040624999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45967.586040624999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45967.586040624999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45967.586040624999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45967.586040624999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45967.586040624999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45967.586040624999</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45967.586040624999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45967.586040624999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45967.586040624999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45967.586040624999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45967.586040624999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45967.586040624999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45967.586040624999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45967.586040624999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45967.586040624999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45967.586040624999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45967.586040624999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45967.586040624999</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45967.586040624999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45967.586040624999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45967.586040624999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45967.586040624999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45967.586040624999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45967.586040624999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45967.586040624999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45967.586040624999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45967.586040624999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45967.586040624999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45967.586040624999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45967.586040624999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45967.586040624999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45967.586040624999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45967.586040624999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45967.586040624999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45967.586040624999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45967.586040624999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45967.586040624999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45967.586040624999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45967.586040624999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45967.586040624999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45967.586040624999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45967.586040624999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45967.586040624999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45967.586040624999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45967.586040624999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45967.586040624999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45967.586040624999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45967.586040624999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45967.586040624999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45967.586040624999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45967.586040624999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45967.586040624999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45967.586040624999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45967.586040624999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45967.586040624999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45967.586040624999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45967.586040624999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45967.586040624999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45967.586040624999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45967.586040624999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45967.586040624999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45967.586040624999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45967.586040624999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45967.586040624999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45967.586040624999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45967.586040624999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45967.586040624999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45967.586040624999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45967.586040624999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45967.586040624999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45967.586040624999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45967.586040624999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45967.586040624999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45967.586040624999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45967.586040624999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45967.586040624999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45967.586040624999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45967.586040624999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45967.586040624999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45967.586040624999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45967.586040624999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45967.586040624999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45967.586040624999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45967.586040624999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45967.586040624999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45967.586040624999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45967.586040624999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45967.586040624999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45967.586040624999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45967.586040624999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45967.586040624999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45967.586040624999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45967.586040624999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45967.586040624999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45967.586040624999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45967.586040624999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45967.586040624999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45967.586040624999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45967.586040624999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45967.586040624999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45967.586040624999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45967.586040624999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45967.586040624999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45967.586040624999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45967.586040624999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45967.586040624999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45967.586040624999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45967.586040624999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45967.586040624999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45967.586040624999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45967.586040624999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45967.586040624999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45967.586040624999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45967.586040624999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45967.586040624999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45967.586040624999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45967.586040624999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45967.586040624999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45967.586040624999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45967.586040624999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45967.586040624999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45967.586040624999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45967.586040624999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45967.586040624999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45967.586040624999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45967.586040624999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45967.586040624999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45967.586040624999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45967.586040624999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45967.586040624999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45967.586040624999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45967.586040624999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45967.586040624999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45967.586040624999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45967.586040624999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45967.586040624999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45967.586040624999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45967.586040624999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45967.586040624999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45967.586040624999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45967.586040624999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45967.586040624999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45967.586040624999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45967.586040624999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45967.586040624999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45967.586040624999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45967.586040624999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45967.586040624999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45967.586040624999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45967.586040624999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45967.586040624999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45967.586040624999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45967.586040624999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45967.586040624999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45967.586040624999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45967.586040624999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45967.586040624999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45967.586040624999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45967.586040624999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45967.586040624999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45967.586040624999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45967.586040624999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45967.586040624999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45967.586040624999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45967.586040624999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45967.586040624999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45967.586040624999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45967.586040624999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45967.586040624999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45967.586040624999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45967.586040624999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45967.586040624999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45967.586040624999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45967.586040624999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45967.586040624999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45967.586040624999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45967.586040624999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45967.586040624999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45967.586040624999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45967.586040624999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45967.586040624999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45967.586040624999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45967.586040624999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45967.586040624999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45967.586040624999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45967.586040624999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45967.586040624999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45967.586040624999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45967.586040624999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45967.586040624999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45967.586040624999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45967.586040624999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45967.586040624999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45967.586040624999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45967.586040624999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45967.586040624999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45967.586040624999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45967.586040624999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45967.586040624999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45967.586040624999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45967.586040624999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45967.586040624999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45967.586040624999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45967.586040624999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45967.586040624999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45967.586040624999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45967.586040624999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45967.586040624999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45967.586040624999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45967.586040624999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45967.586040624999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45967.586040624999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45967.586040624999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45967.586040624999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45967.586040624999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45967.586040624999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45967.586040624999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45967.586040624999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45967.586040624999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45967.586040624999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45967.586040624999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45967.586040624999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45967.586040624999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45967.586040624999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45967.586040624999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45967.586040624999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45967.586040624999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45967.586040624999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45967.586040624999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45967.586040624999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45967.586040624999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45967.586040624999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45967.586040624999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45967.586040624999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45967.586040624999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45967.586040624999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45967.586040624999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45967.586040624999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45967.586040624999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45967.586040624999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45967.586040624999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45967.586040624999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45967.586040624999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45967.586040624999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45967.586040624999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45967.586040624999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45967.586040624999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45967.586040624999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45967.586040624999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45967.586040624999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45967.586040624999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45967.586040624999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45967.586040624999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45967.586040624999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45967.586040624999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45967.586040624999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45967.586040624999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45967.586040624999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45967.586040624999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45967.586040624999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45967.586040624999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45967.586040624999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45967.586040624999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45967.586040624999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45967.586040624999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45967.586040624999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45967.586040624999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45967.586040624999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45967.586040624999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45967.586040624999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45967.586040624999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45967.586040624999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45967.586040624999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45967.586040624999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45967.586040624999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45967.586040624999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45967.586040624999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45967.586040624999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45967.586040624999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45967.586040624999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45967.586040624999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45967.586040624999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45967.586040624999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45967.586040624999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45967.586040624999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45967.586040624999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45967.586040624999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45967.586040624999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45967.586040624999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45967.586040624999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45967.586040624999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45967.586040624999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45967.586040624999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45967.586040624999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45967.586040624999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45967.586040624999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45967.586040624999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45967.586040624999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45967.586040624999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45967.586040624999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45967.586040624999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45967.586040624999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45967.586040624999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45967.586040624999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45967.586040624999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45967.586040624999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45967.586040624999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45967.586040624999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45967.586040624999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45967.586040624999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45967.586040624999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45967.586040624999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45967.586040624999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45967.586040624999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45967.586040624999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45967.586040624999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45967.586040624999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45967.586040624999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45967.586040624999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45967.586040624999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45967.586040624999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45967.586040624999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45967.586040624999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45967.586040624999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45967.586040624999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45967.586040624999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45967.586040624999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45967.586040624999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45967.586040624999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45967.586040624999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45967.586040624999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45967.586040624999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45967.586040624999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45967.586040624999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45967.586040624999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45967.586040624999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45967.586040624999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45967.586040624999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45967.586040624999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45967.586040624999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45967.586040624999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45967.586040624999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45967.586040624999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45967.586040624999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45967.586040624999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45967.586040624999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45967.586040624999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45967.586040624999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45967.586040624999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45967.586040624999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45967.586040624999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45967.586040624999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45967.586040624999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45967.586040624999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45967.586040624999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45967.586040624999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45967.586040624999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45967.586040624999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45967.586040624999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45967.586040624999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45967.586040624999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45967.586040624999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45967.586040624999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45967.586040624999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45967.586040624999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45967.586040624999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45967.586040624999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45967.586040624999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45967.586040624999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45967.586040624999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45967.586040624999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45967.586040624999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45967.586040624999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45967.586040624999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45967.586040624999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45967.586040624999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45967.586040624999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45967.586040624999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45967.586040624999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45967.586040624999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45967.586040624999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45967.586040624999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45967.586040624999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45967.586040624999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45967.586040624999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45967.586040624999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45967.586040624999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45967.586040624999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45967.586040624999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45967.586040624999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45967.586040624999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45967.586040624999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45967.586040624999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45967.586040624999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45967.586040624999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45967.586040624999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45967.586040624999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45967.586040624999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45967.586040624999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45967.586040624999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45967.586040624999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45967.586040624999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45967.586040624999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45967.586040624999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45967.586040624999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45967.586040624999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45967.586040624999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45967.586040624999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45967.586040624999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45967.586040624999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45967.586040624999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45967.586040624999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45967.586040624999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45967.586040624999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45967.586040624999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45967.586040624999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45967.586040624999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45967.586040624999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45967.586040624999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45967.586040624999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45967.586040624999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45967.586040624999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45967.586040624999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45967.586040624999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45967.586040624999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45967.586040624999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45967.586040624999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45967.586040624999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45967.586040624999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45967.586040624999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45967.586040624999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45967.586040624999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45967.586040624999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45967.586040624999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45967.586040624999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45967.586040624999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45967.586040624999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45967.586040624999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45967.586040624999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45967.586040624999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45967.586040624999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45967.586040624999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45967.586040624999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45967.586040624999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45967.586040624999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45967.586040624999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45967.586040624999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45967.586040624999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45967.586040624999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45967.586040624999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45967.586040624999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45967.586040624999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45967.586040624999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45967.586040624999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45967.586040624999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45967.586040624999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45967.586040624999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45967.586040624999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45967.586040624999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45967.586040624999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45967.586040624999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45967.586040624999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45967.586040624999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45967.586040624999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45967.586040624999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45967.586040624999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45967.586040624999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45967.586040624999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45967.586040624999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45967.586040624999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45967.586040624999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45967.586040624999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45967.586040624999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45967.586040624999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45967.586040624999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45967.586040624999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45967.586040624999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45967.586040624999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45967.586040624999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45967.586040624999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45967.586040624999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45967.586040624999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45967.586040624999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45967.586040624999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45967.586040624999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45967.586040624999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45967.586040624999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45967.586040624999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45967.586040624999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45967.586040624999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45967.586040624999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45967.586040624999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45967.586040624999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45967.586040624999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45967.586040624999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45967.586040624999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45967.586040624999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45967.586040624999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45967.586040624999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45967.586040624999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45967.586040624999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45967.586040624999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45967.586040624999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45967.586040624999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45967.586040624999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45967.586040624999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45967.586040624999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45967.586040624999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45967.586040624999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45967.586040624999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45967.586040624999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45967.586040624999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45967.586040624999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45967.586040624999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45967.586040624999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45967.586040624999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45967.586040624999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45967.586040624999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45967.586040624999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45967.586040624999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45967.586040624999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45967.586040624999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45967.586040624999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45967.586040624999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45967.586040624999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45967.586040624999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45967.586040624999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45967.586040624999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45967.586040624999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45967.586040624999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45967.586040624999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45967.586040624999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45967.586040624999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45967.586040624999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45967.586040624999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45967.586040624999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45967.586040624999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45967.586040624999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45967.586040624999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45967.586040624999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45967.586040624999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45967.586040624999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45967.586040624999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45967.586040624999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45967.586040624999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45967.586040624999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45967.586040624999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45967.586040624999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45967.586040624999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45967.586040624999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45967.586040624999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45967.586040624999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45967.586040624999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45967.586040624999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45967.586040624999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45967.586040624999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45967.586040624999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45967.586040624999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45967.586040624999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45967.586040624999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45967.586040624999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45967.586040624999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45967.586040624999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45967.586040624999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45967.586040624999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45967.586040624999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45967.586040624999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45967.586040624999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45967.586040624999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45967.586040624999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45967.586040624999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45967.586040624999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45967.586040624999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45967.586040624999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45967.586040624999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45967.586040624999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45967.586040624999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45967.586040624999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45967.586040624999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45967.586040624999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45967.586040624999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45967.586040624999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45967.586040624999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45967.586040624999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45967.586040624999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45967.586040624999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45967.586040624999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45967.586040624999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45967.586040624999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45967.586040624999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45967.586040624999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45967.586040624999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45967.586040624999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45967.586040624999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45967.586040624999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45967.586040624999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45967.586040624999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45967.586040624999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45967.586040624999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45967.586040624999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45967.586040624999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45967.586040624999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45967.586040624999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45967.586040624999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45967.586040624999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45967.586040624999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45967.586040624999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45967.586040624999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45967.586040624999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45967.586040624999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45967.586040624999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45967.586040624999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45967.586040624999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45967.586040624999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45967.586040624999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45967.586040624999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45967.586040624999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45967.586040624999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45967.586040624999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45967.586040624999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45967.586040624999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45967.586040624999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45967.586040624999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45967.586040624999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45967.586040624999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45967.586040624999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45967.586040624999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45967.586040624999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45967.586040624999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45967.586040624999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45967.586040624999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45967.586040624999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45967.586040624999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45967.586040624999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45967.586040624999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45967.586040624999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45967.586040624999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45967.586040624999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45967.586040624999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45967.586040624999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45967.586040624999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45967.586040624999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45967.586040624999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45967.586040624999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45967.586040624999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45967.586040624999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45967.586040624999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45967.586040624999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45967.586040624999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45967.586040624999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45967.586040624999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45967.586040624999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45967.586040624999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45967.586040624999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45967.586040624999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45967.586040624999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45967.586040624999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45967.586040624999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45967.586040624999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45967.586040624999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45967.586040624999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45967.586040624999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45967.586040624999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45967.586040624999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45967.586040624999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45967.586040624999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45967.586040624999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45967.586040624999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45967.586040624999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45967.586040624999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45967.586040624999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45967.586040624999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45967.586040624999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45967.586040624999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45967.586040624999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45967.586040624999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45967.586040624999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45967.586040624999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45967.586040624999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45967.586040624999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45967.586040624999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45967.586040624999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45967.586040624999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45967.586040624999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45967.586040624999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45967.586040624999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45967.586040624999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45967.586040624999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45967.586040624999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45967.586040624999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45967.586040624999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45967.586040624999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45967.586040624999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45967.586040624999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45967.586040624999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45967.586040624999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45967.586040624999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45967.586040624999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45967.586040624999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45967.586040624999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45967.586040624999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45967.586040624999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45967.586040624999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45967.586040624999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45967.586040624999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45967.586040624999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45967.586040624999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45967.586040624999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45967.586040624999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45967.586040624999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45967.586040624999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45967.586040624999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45967.586040624999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45967.586040624999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45967.586040624999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45967.586040624999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45967.586040624999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45967.586040624999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45967.586040624999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45967.586040624999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45967.586040624999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45967.586040624999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45967.586040624999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45967.586040624999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45967.586040624999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45967.586040624999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45967.586040624999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45967.586040624999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45967.586040624999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45967.586040624999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45967.586040624999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45967.586040624999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45967.586040624999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45967.586040624999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45967.586040624999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45967.586040624999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45967.586040624999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45967.586040624999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45967.586040624999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45967.586040624999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45967.586040624999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45967.586040624999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45967.586040624999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45967.586040624999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45967.586040624999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45967.586040624999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45967.586040624999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45967.586040624999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45967.586040624999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45967.586040624999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45967.586040624999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45967.586040624999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45967.586040624999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45967.586040624999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45967.586040624999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45967.586040624999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45967.586040624999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45967.586040624999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45967.586040624999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45967.586040624999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45967.586040624999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45967.586040624999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45967.586040624999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45967.586040624999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45967.586040624999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45967.586040624999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45967.586040624999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45967.586040624999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45967.586040624999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45967.586040624999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45967.586040624999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45967.586040624999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45967.586040624999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45967.586040624999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45967.586040624999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45967.586040624999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45967.586040624999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45967.586040624999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45967.586040624999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45967.586040624999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45967.586040624999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45967.586040624999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45967.586040624999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45967.586040624999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45967.586040624999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45967.586040624999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45967.586040624999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45967.586040624999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45967.586040624999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45967.586040624999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45967.586040624999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45967.586040624999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45967.586040624999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45967.586040624999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45967.586040624999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45967.586040624999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45967.586040624999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45967.586040624999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45967.586040624999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45967.586040624999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45967.586040624999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45967.586040624999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45967.586040624999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45967.586040624999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45967.586040624999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45967.586040624999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45967.586040624999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45967.586040624999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45967.586040624999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45967.586040624999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45967.586040624999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45967.586040624999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45967.586040624999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45967.586040624999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45967.586040624999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45967.586040624999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45967.586040624999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45967.586040624999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45967.586040624999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45967.586040624999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45967.586040624999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45967.586040624999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45967.586040624999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45967.586040624999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45967.586040624999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45967.586040624999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45967.586040624999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45967.586040624999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45967.586040624999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45967.586040624999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45967.586040624999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45967.586040624999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45967.586040624999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45967.586040624999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45967.586040624999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45967.586040624999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45967.586040624999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45967.586040624999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45967.586040624999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45967.586040624999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45967.586040624999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45967.586040624999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45967.586040624999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45967.586040624999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45967.586040624999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45967.586040624999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45967.586040624999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45967.586040624999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45967.586040624999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45967.586040624999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45967.586040624999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45967.586040624999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45967.586040624999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45967.586040624999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45967.586040624999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45967.586040624999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45967.586040624999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45967.586040624999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45967.586040624999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45967.586040624999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45967.586040624999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45967.586040624999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45967.586040624999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45967.586040624999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45967.586040624999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45967.586040624999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45967.586040624999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45967.586040624999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45967.586040624999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45967.586040624999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45967.586040624999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45967.586040624999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45967.586040624999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45967.586040624999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45967.586040624999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45967.586040624999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45967.586040624999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45967.586040624999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45967.586040624999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45967.586040624999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45967.586040624999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45967.586040624999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45967.586040624999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45967.586040624999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45967.586040624999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45967.586040624999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45967.586040624999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45967.586040624999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45967.586040624999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45967.586040624999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45967.586040624999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45967.586040624999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45967.586040624999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45967.586040624999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45967.586040624999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45967.586040624999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45967.586040624999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45967.586040624999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45967.586040624999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45967.586040624999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45967.586040624999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45967.586040624999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45967.586040624999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45967.586040624999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45967.586040624999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45967.586040624999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45967.586040624999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45967.586040624999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45967.586040624999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45967.586040624999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45967.586040624999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45967.586040624999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45967.586040624999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45967.586040624999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45967.586040624999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45967.586040624999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45967.586040624999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45967.586040624999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45967.586040624999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45967.586040624999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45967.586040624999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45967.586040624999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45967.586040624999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45967.586040624999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45967.586040624999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45967.586040624999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45967.586040624999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45967.586040624999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45967.586040624999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45967.586040624999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45967.586040624999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45967.586040624999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45967.586040624999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45967.586040624999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45967.586040624999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45967.586040624999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45967.586040624999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45967.586040624999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45967.586040624999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45967.586040624999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45967.586040624999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45967.586040624999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45967.586040624999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45967.586040624999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45967.586040624999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45967.586040624999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45967.586040624999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45967.586040624999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45967.586040624999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45967.586040624999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45967.586040624999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45967.586040624999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45967.586040624999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45967.586040624999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45967.586040624999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45967.586040624999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45967.586040624999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45967.586040624999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45967.586040624999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45967.586040624999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45967.586040624999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45967.586040624999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45967.586040624999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45967.586040624999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45967.586040624999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45967.586040624999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45967.586040624999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45967.586040624999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45967.586040624999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45967.586040624999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45967.586040624999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45967.586040624999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45967.586040624999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45967.586040624999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45967.586040624999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45967.586040624999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45967.586040624999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45967.586040624999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45967.586040624999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45967.586040624999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45967.586040624999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45967.586040624999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45967.586040624999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45967.586040624999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45967.586040624999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45967.586040624999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45967.586040624999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45967.586040624999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45967.586040624999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45967.586040624999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45967.586040624999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45967.586040624999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45967.586040624999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45967.586040624999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45967.586040624999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45967.586040624999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45967.586040624999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45967.586040624999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45967.586040624999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45967.586040624999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45967.586040624999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45967.586040624999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45967.586040624999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45967.586040624999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45967.586040624999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45967.586040624999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45967.586040624999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45967.586040624999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45967.586040624999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45967.586040624999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45967.586040624999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45967.586040624999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45967.586040624999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45967.586040624999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45967.586040624999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45967.586040624999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45967.586040624999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45967.586040624999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45967.586040624999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45967.586040624999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45967.586040624999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45967.586040624999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45967.586040624999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45967.586040624999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45967.586040624999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45967.586040624999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45967.586040624999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45967.586040624999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45967.586040624999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45967.586040624999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45967.586040624999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45967.586040624999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45967.586040624999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45967.586040624999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45967.586040624999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45967.586040624999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45967.586040624999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45967.586040624999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45967.586040624999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45967.586040624999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45967.586040624999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45967.586040624999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45967.586040624999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45967.586040624999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45967.586040624999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45967.586040624999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45967.586040624999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45967.586040624999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45967.586040624999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45967.586040624999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45967.586040624999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45967.586040624999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45967.586040624999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45967.586040624999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45967.586040624999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45967.586040624999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45967.586040624999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45967.586040624999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45967.586040624999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45967.586040624999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45967.586040624999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45967.586040624999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45967.586040624999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45967.586040624999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45967.586040624999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45967.586040624999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45967.586040624999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45967.586040624999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45967.586040624999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264.10532303240325</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0.19080914351798128</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0.10430451388674555</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45967.586040624999</v>
      </c>
      <c r="H5" s="112">
        <v>45967.486990740741</v>
      </c>
      <c r="I5" s="108" t="str">
        <f>IFERROR(VLOOKUP(D5,DB!A:F,6,0),"")</f>
        <v>Generator-SG</v>
      </c>
      <c r="J5" s="108" t="str">
        <f>IFERROR(VLOOKUP(D5,DB!A:G,7,0),"")</f>
        <v>Dead</v>
      </c>
      <c r="K5" s="114" t="s">
        <v>39119</v>
      </c>
      <c r="L5" s="110" t="str">
        <f>IFERROR(VLOOKUP(D5,DB!A:I,9,0),"")</f>
        <v>Latis</v>
      </c>
    </row>
    <row r="6" spans="1:16" ht="15" customHeight="1">
      <c r="A6" s="108" t="s">
        <v>39118</v>
      </c>
      <c r="B6" s="108" t="str">
        <f>IFERROR(VLOOKUP(D6,DB!A:K,11,0),"")</f>
        <v>R4</v>
      </c>
      <c r="C6" s="109">
        <v>1</v>
      </c>
      <c r="D6" s="92" t="s">
        <v>37911</v>
      </c>
      <c r="E6" s="95" t="s">
        <v>39021</v>
      </c>
      <c r="F6" s="112"/>
      <c r="G6" s="113">
        <f ca="1">IFERROR(NOW()-F6,"")</f>
        <v>45967.586040624999</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4.4781249962397851E-3</v>
      </c>
      <c r="H7" s="112">
        <v>45967.572534722225</v>
      </c>
      <c r="I7" s="108" t="str">
        <f>IFERROR(VLOOKUP(D7,DB!A:F,6,0),"")</f>
        <v>SCECO</v>
      </c>
      <c r="J7" s="108" t="str">
        <f>IFERROR(VLOOKUP(D7,DB!A:G,7,0),"")</f>
        <v>In progress</v>
      </c>
      <c r="K7" s="114" t="s">
        <v>39122</v>
      </c>
      <c r="L7" s="110" t="str">
        <f>IFERROR(VLOOKUP(D7,DB!A:I,9,0),"")</f>
        <v>Latis</v>
      </c>
    </row>
    <row r="8" spans="1:16" ht="15" customHeight="1">
      <c r="A8" s="108"/>
      <c r="B8" s="108" t="str">
        <f>IFERROR(VLOOKUP(D8,DB!A:K,11,0),"")</f>
        <v/>
      </c>
      <c r="C8" s="109"/>
      <c r="D8" s="92"/>
      <c r="E8" s="95"/>
      <c r="F8" s="112"/>
      <c r="G8" s="113">
        <f ca="1">IFERROR(NOW()-F8,"")</f>
        <v>45967.586040624999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45967.586040624999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45967.586040624999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45967.586040624999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45967.586040624999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45967.586040624999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45967.586040624999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63"/>
      <c r="E15" s="95"/>
      <c r="F15" s="112"/>
      <c r="G15" s="113">
        <f ca="1">IFERROR(NOW()-F15,"")</f>
        <v>45967.586040624999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45967.586040624999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45967.586040624999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45967.586040624999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45967.586040624999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45967.586040624999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45967.586040624999</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45967.586040624999</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45967.586040624999</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45967.586040624999</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45967.586040624999</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45967.586040624999</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45967.586040624999</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45967.586040624999</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45967.586040624999</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75.75398043981113</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39102</v>
      </c>
      <c r="F3" s="38">
        <v>45926.188877314817</v>
      </c>
      <c r="G3" s="130">
        <f t="shared" ref="G3" ca="1" si="0">IFERROR(NOW()-F3,"")</f>
        <v>41.397163310182805</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39102</v>
      </c>
      <c r="F4" s="139">
        <v>45948.661111111112</v>
      </c>
      <c r="G4" s="140">
        <f ca="1">IFERROR(NOW()-F4,"")</f>
        <v>18.924929513887037</v>
      </c>
      <c r="H4" s="139">
        <v>45948.661111111112</v>
      </c>
      <c r="I4" s="138" t="str">
        <f>IFERROR(VLOOKUP(D4,DB!A:F,6,0),"")</f>
        <v>SCECO</v>
      </c>
      <c r="J4" s="138" t="str">
        <f>IFERROR(VLOOKUP(D4,DB!A:G,7,0),"")</f>
        <v>Dead</v>
      </c>
      <c r="K4" s="138" t="s">
        <v>39128</v>
      </c>
      <c r="L4" s="138" t="str">
        <f>IFERROR(VLOOKUP(D4,DB!A:I,9,0),"")</f>
        <v>Latis</v>
      </c>
    </row>
    <row r="5" spans="1:13" ht="30.75">
      <c r="A5" s="138" t="s">
        <v>39129</v>
      </c>
      <c r="B5" s="138" t="str">
        <f>IFERROR(VLOOKUP(D5,DB!A:K,11,0),"")</f>
        <v>R5</v>
      </c>
      <c r="C5" s="138">
        <v>1</v>
      </c>
      <c r="D5" s="138" t="s">
        <v>14733</v>
      </c>
      <c r="E5" s="138" t="s">
        <v>39102</v>
      </c>
      <c r="F5" s="139">
        <v>45967.512546296297</v>
      </c>
      <c r="G5" s="140">
        <f ca="1">IFERROR(NOW()-F5,"")</f>
        <v>7.3494328702508938E-2</v>
      </c>
      <c r="H5" s="139">
        <v>45967.379143518519</v>
      </c>
      <c r="I5" s="138" t="str">
        <f>IFERROR(VLOOKUP(D5,DB!A:F,6,0),"")</f>
        <v>SCECO</v>
      </c>
      <c r="J5" s="138" t="str">
        <f>IFERROR(VLOOKUP(D5,DB!A:G,7,0),"")</f>
        <v>No BB Design</v>
      </c>
      <c r="K5" s="138" t="s">
        <v>39130</v>
      </c>
      <c r="L5" s="138" t="str">
        <f>IFERROR(VLOOKUP(D5,DB!A:I,9,0),"")</f>
        <v>Latis</v>
      </c>
    </row>
    <row r="6" spans="1:13" ht="15">
      <c r="A6" s="138" t="s">
        <v>39131</v>
      </c>
      <c r="B6" s="138" t="str">
        <f>IFERROR(VLOOKUP(D6,DB!A:K,11,0),"")</f>
        <v>R5</v>
      </c>
      <c r="C6" s="138">
        <v>1</v>
      </c>
      <c r="D6" s="138" t="s">
        <v>32794</v>
      </c>
      <c r="E6" s="138" t="s">
        <v>39102</v>
      </c>
      <c r="F6" s="139">
        <v>45967.463009259256</v>
      </c>
      <c r="G6" s="140">
        <f ca="1">IFERROR(NOW()-F6,"")</f>
        <v>0.12303136574337259</v>
      </c>
      <c r="H6" s="139">
        <v>45967.413391203707</v>
      </c>
      <c r="I6" s="138" t="str">
        <f>IFERROR(VLOOKUP(D6,DB!A:F,6,0),"")</f>
        <v>SCECO</v>
      </c>
      <c r="J6" s="138" t="str">
        <f>IFERROR(VLOOKUP(D6,DB!A:G,7,0),"")</f>
        <v>Vandalized+Dead</v>
      </c>
      <c r="K6" s="138" t="s">
        <v>39132</v>
      </c>
      <c r="L6" s="138" t="str">
        <f>IFERROR(VLOOKUP(D6,DB!A:I,9,0),"")</f>
        <v>Latis</v>
      </c>
    </row>
    <row r="7" spans="1:13" ht="15">
      <c r="A7" s="138" t="s">
        <v>39133</v>
      </c>
      <c r="B7" s="138" t="str">
        <f>IFERROR(VLOOKUP(D7,DB!A:K,11,0),"")</f>
        <v>R5</v>
      </c>
      <c r="C7" s="138">
        <v>1</v>
      </c>
      <c r="D7" s="138" t="s">
        <v>32057</v>
      </c>
      <c r="E7" s="138" t="s">
        <v>39102</v>
      </c>
      <c r="F7" s="139">
        <v>45967.553981481484</v>
      </c>
      <c r="G7" s="140">
        <f ca="1">IFERROR(NOW()-F7,"")</f>
        <v>3.2059143515652977E-2</v>
      </c>
      <c r="H7" s="139">
        <v>45967.493263888886</v>
      </c>
      <c r="I7" s="138" t="str">
        <f>IFERROR(VLOOKUP(D7,DB!A:F,6,0),"")</f>
        <v>SCECO</v>
      </c>
      <c r="J7" s="138" t="str">
        <f>IFERROR(VLOOKUP(D7,DB!A:G,7,0),"")</f>
        <v>Vandalized</v>
      </c>
      <c r="K7" s="138" t="s">
        <v>39134</v>
      </c>
      <c r="L7" s="138" t="str">
        <f>IFERROR(VLOOKUP(D7,DB!A:I,9,0),"")</f>
        <v>Latis</v>
      </c>
    </row>
    <row r="8" spans="1:13" ht="15">
      <c r="A8" s="138"/>
      <c r="B8" s="138" t="str">
        <f>IFERROR(VLOOKUP(D8,DB!A:K,11,0),"")</f>
        <v/>
      </c>
      <c r="C8" s="138"/>
      <c r="D8" s="138"/>
      <c r="E8" s="138"/>
      <c r="F8" s="139"/>
      <c r="G8" s="140">
        <f ca="1">IFERROR(NOW()-F8,"")</f>
        <v>45967.586040624999</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45967.586040624999</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45967.586040624999</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45967.586040624999</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45967.586040624999</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45967.586040624999</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45967.586040624999</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45967.586040624999</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45967.586040624999</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45967.586040624999</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45967.586040624999</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45967.586040624999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45967.586040624999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45967.586040624999</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45967.586040624999</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45967.586040624999</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45967.586040624999</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45967.586040624999</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45967.586040624999</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45967.586040624999</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45967.586040624999</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45967.586040624999</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45967.586040624999</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45967.586040624999</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45967.586040624999</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45967.586040624999</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45967.586040624999</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45967.586040624999</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45967.586040624999</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45967.586040624999</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45967.586040624999</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45967.586040624999</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45967.586040624999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45967.586040624999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45967.586040624999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45967.586040624999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45967.586040624999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45967.586040624999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45967.586040624999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45967.586040624999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45967.586040624999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45967.586040624999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45967.586040624999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45967.586040624999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45967.586040624999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45967.586040624999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45967.586040624999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45967.586040624999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45967.586040624999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45967.586040624999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45967.586040624999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45967.586040624999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45967.586040624999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45967.586040624999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45967.586040624999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45967.586040624999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45967.586040624999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45967.586040624999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45967.586040624999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45967.586040624999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45967.586040624999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45967.586040624999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45967.586040624999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45967.586040624999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45967.586040624999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45967.586040624999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45967.586040624999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45967.586040624999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45967.586040624999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45967.586040624999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45967.586040624999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45967.586040624999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45967.586040624999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45967.586040624999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45967.586040624999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45967.586040624999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45967.586040624999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45967.586040624999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45967.586040624999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45967.586040624999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45967.586040624999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45967.586040624999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45967.586040624999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45967.586040624999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45967.586040624999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45967.586040624999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45967.586040624999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45967.586040624999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45967.586040624999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45967.586040624999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45967.586040624999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45967.586040624999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45967.586040624999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45967.586040624999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45967.586040624999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45967.586040624999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45967.586040624999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45967.586040624999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45967.586040624999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45967.586040624999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45967.586040624999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45967.586040624999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45967.586040624999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45967.586040624999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45967.586040624999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45967.586040624999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45967.586040624999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45967.586040624999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45967.586040624999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45967.586040624999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45967.586040624999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45967.586040624999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45967.586040624999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45967.586040624999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45967.586040624999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45967.586040624999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45967.586040624999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45967.586040624999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45967.586040624999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45967.586040624999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45967.586040624999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45967.586040624999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45967.586040624999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45967.586040624999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45967.586040624999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45967.586040624999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45967.586040624999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45967.586040624999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45967.586040624999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45967.586040624999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45967.586040624999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45967.586040624999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45967.586040624999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45967.586040624999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45967.586040624999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45967.586040624999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45967.586040624999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45967.586040624999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45967.586040624999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45967.586040624999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45967.586040624999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45967.586040624999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45967.586040624999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45967.586040624999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45967.586040624999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45967.586040624999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45967.586040624999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45967.586040624999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45967.586040624999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45967.586040624999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45967.586040624999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45967.586040624999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45967.586040624999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45967.586040624999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45967.586040624999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45967.586040624999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45967.586040624999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45967.586040624999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45967.586040624999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45967.586040624999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45967.586040624999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45967.586040624999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45967.586040624999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45967.586040624999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45967.586040624999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45967.586040624999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45967.586040624999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45967.586040624999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45967.586040624999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45967.586040624999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45967.586040624999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45967.586040624999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45967.586040624999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45967.586040624999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45967.586040624999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45967.586040624999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45967.586040624999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45967.586040624999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45967.586040624999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45967.586040624999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45967.586040624999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45967.586040624999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45967.586040624999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45967.586040624999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45967.586040624999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45967.586040624999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45967.586040624999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45967.586040624999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45967.586040624999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45967.586040624999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45967.586040624999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45967.586040624999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45967.586040624999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45967.586040624999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45967.586040624999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45967.586040624999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45967.586040624999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45967.586040624999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45967.586040624999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45967.586040624999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45967.586040624999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45967.586040624999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45967.586040624999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45967.586040624999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45967.586040624999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45967.586040624999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45967.586040624999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45967.586040624999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45967.586040624999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45967.586040624999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45967.586040624999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45967.586040624999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45967.586040624999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45967.586040624999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45967.586040624999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45967.586040624999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45967.586040624999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45967.586040624999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45967.586040624999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45967.586040624999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45967.586040624999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45967.586040624999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45967.586040624999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45967.586040624999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45967.586040624999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45967.586040624999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45967.586040624999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45967.586040624999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45967.586040624999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45967.586040624999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45967.586040624999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45967.586040624999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45967.586040624999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45967.586040624999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45967.586040624999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45967.586040624999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45967.586040624999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45967.586040624999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45967.586040624999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45967.586040624999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45967.586040624999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45967.586040624999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45967.586040624999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45967.586040624999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45967.586040624999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45967.586040624999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45967.586040624999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45967.586040624999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45967.586040624999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45967.586040624999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45967.586040624999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45967.586040624999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45967.586040624999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45967.586040624999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45967.586040624999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45967.586040624999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45967.586040624999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45967.586040624999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45967.586040624999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45967.586040624999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45967.586040624999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45967.586040624999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45967.586040624999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45967.586040624999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45967.586040624999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45967.586040624999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45967.586040624999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45967.586040624999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45967.586040624999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45967.586040624999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45967.586040624999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45967.586040624999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45967.586040624999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45967.586040624999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45967.586040624999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45967.586040624999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45967.586040624999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45967.586040624999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45967.586040624999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45967.586040624999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45967.586040624999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45967.586040624999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45967.586040624999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45967.586040624999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45967.586040624999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45967.586040624999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45967.586040624999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45967.586040624999</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45967.586040624999</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45967.586040624999</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45967.586040624999</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45967.586040624999</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45967.586040624999</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45967.586040624999</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45967.586040624999</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45967.586040624999</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45967.586040624999</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45967.586040624999</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45967.586040624999</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45967.586040624999</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45967.586040624999</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45967.586040624999</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45967.586040624999</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45967.586040624999</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45967.586040624999</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45967.586040624999</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45967.586040624999</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45967.586040624999</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45967.586040624999</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45967.586040624999</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45967.586040624999</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45967.586040624999</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45967.586040624999</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45967.586040624999</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45967.586040624999</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45967.586040624999</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45967.586040624999</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45967.586040624999</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45967.586040624999</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45967.586040624999</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45967.586040624999</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45967.586040624999</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45967.586040624999</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45967.586040624999</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45967.586040624999</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45967.586040624999</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45967.586040624999</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