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900" documentId="120_S{2AC9BD13-BADA-5192-A53E-5A8FF88502F6}" xr6:coauthVersionLast="47" xr6:coauthVersionMax="47" xr10:uidLastSave="{9342FA34-4636-45A4-A997-FF152DE466FC}"/>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5" i="3"/>
  <c r="G3" i="4"/>
  <c r="G4" i="4"/>
  <c r="G5" i="4"/>
  <c r="G6" i="4"/>
  <c r="G7" i="4"/>
  <c r="G8" i="4"/>
  <c r="G9" i="4"/>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D6" i="3"/>
  <c r="D2" i="3"/>
  <c r="D4"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6" i="5"/>
  <c r="B3" i="4"/>
  <c r="I3" i="4"/>
  <c r="J3" i="4"/>
  <c r="L3" i="4"/>
  <c r="B4" i="4"/>
  <c r="I4" i="4"/>
  <c r="J4" i="4"/>
  <c r="L4" i="4"/>
  <c r="B5" i="4"/>
  <c r="I5" i="4"/>
  <c r="J5" i="4"/>
  <c r="L5" i="4"/>
  <c r="B6" i="4"/>
  <c r="I6" i="4"/>
  <c r="J6" i="4"/>
  <c r="L6" i="4"/>
  <c r="B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<sst xmlns="http://schemas.openxmlformats.org/spreadsheetml/2006/main" count="180280" uniqueCount="39126">
  <si>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</si>
  <si>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</si>
  <si>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</si>
  <si>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</si>
  <si>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</si>
  <si>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</si>
  <si>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</si>
  <si>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</si>
  <si>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</si>
  <si>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</si>
  <si>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</si>
  <si>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</si>
  <si>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</si>
  <si>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</si>
  <si>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</si>
  <si>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</si>
  <si>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</si>
  <si>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</si>
  <si>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</si>
  <si>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</si>
  <si>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</si>
  <si>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</si>
  <si>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</si>
  <si>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</si>
  <si>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</si>
  <si>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</si>
  <si>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</si>
  <si>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</si>
  <si>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</si>
  <si>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</si>
  <si>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</si>
  <si>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</si>
  <si>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</si>
  <si>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</si>
  <si>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</si>
  <si>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</si>
  <si>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</si>
  <si>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</si>
  <si>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</si>
  <si>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</si>
  <si>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</si>
  <si>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</si>
  <si>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</si>
  <si>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</si>
  <si>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</si>
  <si>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</si>
  <si>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</si>
  <si>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</si>
  <si>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</si>
  <si>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</si>
  <si>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</si>
  <si>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</si>
  <si>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</si>
  <si>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</si>
  <si>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</si>
  <si>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</si>
  <si>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</si>
  <si>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</si>
  <si>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</si>
  <si>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</si>
  <si>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</si>
  <si>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</si>
  <si>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</si>
  <si>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</si>
  <si>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</si>
  <si>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</si>
  <si>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</si>
  <si>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</si>
  <si>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</si>
  <si>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</si>
  <si>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</si>
  <si>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</si>
  <si>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</si>
  <si>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</si>
  <si>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</si>
  <si>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</si>
  <si>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</si>
  <si>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</si>
  <si>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</si>
  <si>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</si>
  <si>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</si>
  <si>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</si>
  <si>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</si>
  <si>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</si>
  <si>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</si>
  <si>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</si>
  <si>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</si>
  <si>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</si>
  <si>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</si>
  <si>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</si>
  <si>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</si>
  <si>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</si>
  <si>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</si>
  <si>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</si>
  <si>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</si>
  <si>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</si>
  <si>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</si>
  <si>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</si>
  <si>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</si>
  <si>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</si>
  <si>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</si>
  <si>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</si>
  <si>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</si>
  <si>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</si>
  <si>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</si>
  <si>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</si>
  <si>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</si>
  <si>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</si>
  <si>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</si>
  <si>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</si>
  <si>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</si>
  <si>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</si>
  <si>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</si>
  <si>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</si>
  <si>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</si>
  <si>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</si>
  <si>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</si>
  <si>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</si>
  <si>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</si>
  <si>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</si>
  <si>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</si>
  <si>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</si>
  <si>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</si>
  <si>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</si>
  <si>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</si>
  <si>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</si>
  <si>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</si>
  <si>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</si>
  <si>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</si>
  <si>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</si>
  <si>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</si>
  <si>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</si>
  <si>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</si>
  <si>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</si>
  <si>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</si>
  <si>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</si>
  <si>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</si>
  <si>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</si>
  <si>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</si>
  <si>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</si>
  <si>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</si>
  <si>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</si>
  <si>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</si>
  <si>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</si>
  <si>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</si>
  <si>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</si>
  <si>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</si>
  <si>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</si>
  <si>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</si>
  <si>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</si>
  <si>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</si>
  <si>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</si>
  <si>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</si>
  <si>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</si>
  <si>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</si>
  <si>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</si>
  <si>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</si>
  <si>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</si>
  <si>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</si>
  <si>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</si>
  <si>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</si>
  <si>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</si>
  <si>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</si>
  <si>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</si>
  <si>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</si>
  <si>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</si>
  <si>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</si>
  <si>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</si>
  <si>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</si>
  <si>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</si>
  <si>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</si>
  <si>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</si>
  <si>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</si>
  <si>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</si>
  <si>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</si>
  <si>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</si>
  <si>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</si>
  <si>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</si>
  <si>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</si>
  <si>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</si>
  <si>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</si>
  <si>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</si>
  <si>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</si>
  <si>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</si>
  <si>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</si>
  <si>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</si>
  <si>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</si>
  <si>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</si>
  <si>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</si>
  <si>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</si>
  <si>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</si>
  <si>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</si>
  <si>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</si>
  <si>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</si>
  <si>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</si>
  <si>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</si>
  <si>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</si>
  <si>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</si>
  <si>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</si>
  <si>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</si>
  <si>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</si>
  <si>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</si>
  <si>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</si>
  <si>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</si>
  <si>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</si>
  <si>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</si>
  <si>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</si>
  <si>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</si>
  <si>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</si>
  <si>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</si>
  <si>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</si>
  <si>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</si>
  <si>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</si>
  <si>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</si>
  <si>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</si>
  <si>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</si>
  <si>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</si>
  <si>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</si>
  <si>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</si>
  <si>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</si>
  <si>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</si>
  <si>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</si>
  <si>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</si>
  <si>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</si>
  <si>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</si>
  <si>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</si>
  <si>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</si>
  <si>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</si>
  <si>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</si>
  <si>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</si>
  <si>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</si>
  <si>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</si>
  <si>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</si>
  <si>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</si>
  <si>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</si>
  <si>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</si>
  <si>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</si>
  <si>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</si>
  <si>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</si>
  <si>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</si>
  <si>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</si>
  <si>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</si>
  <si>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</si>
  <si>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</si>
  <si>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</si>
  <si>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</si>
  <si>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</si>
  <si>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</si>
  <si>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</si>
  <si>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</si>
  <si>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</si>
  <si>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</si>
  <si>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</si>
  <si>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</si>
  <si>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</si>
  <si>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</si>
  <si>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</si>
  <si>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</si>
  <si>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</si>
  <si>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</si>
  <si>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</si>
  <si>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</si>
  <si>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</si>
  <si>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</si>
  <si>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</si>
  <si>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</si>
  <si>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</si>
  <si>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</si>
  <si>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</si>
  <si>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</si>
  <si>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</si>
  <si>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</si>
  <si>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</si>
  <si>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</si>
  <si>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</si>
  <si>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</si>
  <si>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</si>
  <si>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</si>
  <si>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</si>
  <si>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</si>
  <si>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</si>
  <si>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</si>
  <si>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</si>
  <si>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</si>
  <si>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</si>
  <si>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</si>
  <si>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</si>
  <si>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</si>
  <si>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</si>
  <si>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</si>
  <si>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</si>
  <si>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</si>
  <si>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</si>
  <si>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</si>
  <si>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</si>
  <si>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</si>
  <si>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</si>
  <si>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</si>
  <si>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</si>
  <si>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</si>
  <si>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</si>
  <si>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</si>
  <si>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</si>
  <si>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</si>
  <si>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</si>
  <si>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</si>
  <si>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</si>
  <si>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</si>
  <si>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</si>
  <si>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</si>
  <si>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</si>
  <si>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</si>
  <si>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</si>
  <si>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</si>
  <si>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</si>
  <si>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</si>
  <si>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</si>
  <si>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</si>
  <si>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</si>
  <si>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</si>
  <si>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</si>
  <si>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</si>
  <si>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</si>
  <si>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</si>
  <si>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</si>
  <si>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</si>
  <si>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</si>
  <si>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</si>
  <si>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</si>
  <si>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</si>
  <si>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</si>
  <si>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</si>
  <si>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</si>
  <si>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</si>
  <si>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</si>
  <si>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</si>
  <si>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</si>
  <si>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</si>
  <si>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</si>
  <si>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</si>
  <si>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</si>
  <si>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</si>
  <si>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</si>
  <si>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</si>
  <si>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</si>
  <si>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</si>
  <si>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</si>
  <si>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</si>
  <si>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</si>
  <si>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</si>
  <si>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</si>
  <si>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</si>
  <si>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</si>
  <si>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</si>
  <si>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</si>
  <si>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</si>
  <si>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</si>
  <si>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</si>
  <si>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</si>
  <si>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</si>
  <si>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</si>
  <si>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</si>
  <si>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</si>
  <si>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</si>
  <si>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</si>
  <si>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</si>
  <si>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</si>
  <si>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</si>
  <si>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</si>
  <si>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</si>
  <si>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</si>
  <si>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</si>
  <si>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</si>
  <si>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</si>
  <si>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</si>
  <si>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</si>
  <si>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</si>
  <si>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</si>
  <si>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</si>
  <si>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</si>
  <si>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</si>
  <si>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</si>
  <si>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</si>
  <si>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</si>
  <si>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</si>
  <si>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</si>
  <si>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</si>
  <si>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</si>
  <si>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</si>
  <si>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</si>
  <si>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</si>
  <si>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</si>
  <si>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</si>
  <si>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</si>
  <si>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</si>
  <si>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</si>
  <si>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</si>
  <si>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</si>
  <si>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</si>
  <si>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</si>
  <si>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</si>
  <si>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</si>
  <si>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</si>
  <si>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</si>
  <si>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</si>
  <si>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</si>
  <si>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</si>
  <si>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</si>
  <si>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</si>
  <si>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</si>
  <si>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</si>
  <si>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</si>
  <si>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</si>
  <si>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</si>
  <si>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</si>
  <si>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</si>
  <si>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</si>
  <si>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</si>
  <si>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</si>
  <si>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</si>
  <si>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</si>
  <si>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</si>
  <si>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</si>
  <si>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</si>
  <si>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</si>
  <si>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</si>
  <si>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</si>
  <si>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</si>
  <si>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</si>
  <si>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</si>
  <si>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</si>
  <si>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</si>
  <si>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</si>
  <si>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</si>
  <si>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</si>
  <si>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</si>
  <si>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</si>
  <si>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</si>
  <si>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</si>
  <si>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</si>
  <si>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</si>
  <si>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</si>
  <si>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</si>
  <si>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</si>
  <si>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</si>
  <si>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</si>
  <si>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</si>
  <si>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</si>
  <si>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</si>
  <si>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</si>
  <si>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</si>
  <si>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</si>
  <si>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</si>
  <si>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</si>
  <si>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</si>
  <si>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</si>
  <si>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</si>
  <si>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</si>
  <si>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</si>
  <si>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</si>
  <si>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</si>
  <si>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</si>
  <si>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</si>
  <si>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</si>
  <si>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</si>
  <si>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</si>
  <si>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</si>
  <si>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</si>
  <si>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</si>
  <si>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</si>
  <si>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</si>
  <si>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</si>
  <si>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</si>
  <si>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</si>
  <si>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</si>
  <si>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</si>
  <si>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</si>
  <si>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</si>
  <si>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</si>
  <si>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</si>
  <si>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</si>
  <si>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</si>
  <si>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</si>
  <si>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</si>
  <si>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</si>
  <si>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</si>
  <si>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</si>
  <si>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</si>
  <si>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</si>
  <si>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</si>
  <si>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</si>
  <si>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</si>
  <si>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</si>
  <si>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</si>
  <si>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</si>
  <si>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</si>
  <si>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</si>
  <si>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</si>
  <si>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</si>
  <si>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</si>
  <si>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</si>
  <si>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</si>
  <si>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</si>
  <si>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</si>
  <si>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</si>
  <si>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</si>
  <si>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</si>
  <si>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</si>
  <si>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</si>
  <si>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</si>
  <si>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</si>
  <si>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</si>
  <si>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</si>
  <si>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</si>
  <si>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</si>
  <si>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</si>
  <si>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</si>
  <si>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</si>
  <si>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</si>
  <si>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</si>
  <si>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</si>
  <si>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</si>
  <si>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</si>
  <si>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</si>
  <si>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</si>
  <si>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</si>
  <si>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</si>
  <si>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</si>
  <si>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</si>
  <si>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</si>
  <si>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</si>
  <si>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</si>
  <si>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</si>
  <si>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</si>
  <si>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</si>
  <si>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</si>
  <si>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</si>
  <si>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</si>
  <si>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</si>
  <si>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</si>
  <si>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</si>
  <si>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</si>
  <si>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</si>
  <si>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</si>
  <si>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</si>
  <si>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</si>
  <si>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</si>
  <si>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</si>
  <si>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</si>
  <si>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</si>
  <si>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</si>
  <si>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</si>
  <si>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</si>
  <si>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</si>
  <si>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</si>
  <si>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</si>
  <si>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</si>
  <si>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</si>
  <si>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</si>
  <si>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</si>
  <si>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</si>
  <si>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</si>
  <si>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</si>
  <si>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</si>
  <si>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</si>
  <si>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</si>
  <si>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</si>
  <si>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</si>
  <si>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</si>
  <si>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</si>
  <si>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</si>
  <si>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</si>
  <si>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</si>
  <si>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</si>
  <si>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</si>
  <si>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</si>
  <si>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</si>
  <si>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</si>
  <si>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</si>
  <si>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</si>
  <si>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</si>
  <si>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</si>
  <si>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</si>
  <si>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</si>
  <si>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</si>
  <si>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</si>
  <si>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</si>
  <si>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</si>
  <si>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</si>
  <si>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</si>
  <si>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</si>
  <si>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</si>
  <si>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</si>
  <si>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</si>
  <si>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</si>
  <si>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</si>
  <si>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</si>
  <si>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</si>
  <si>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</si>
  <si>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</si>
  <si>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</si>
  <si>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</si>
  <si>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</si>
  <si>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</si>
  <si>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</si>
  <si>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</si>
  <si>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</si>
  <si>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</si>
  <si>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</si>
  <si>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</si>
  <si>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</si>
  <si>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</si>
  <si>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</si>
  <si>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</si>
  <si>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</si>
  <si>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</si>
  <si>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</si>
  <si>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</si>
  <si>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</si>
  <si>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</si>
  <si>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</si>
  <si>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</si>
  <si>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</si>
  <si>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</si>
  <si>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</si>
  <si>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</si>
  <si>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</si>
  <si>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</si>
  <si>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</si>
  <si>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</si>
  <si>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</si>
  <si>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</si>
  <si>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</si>
  <si>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</si>
  <si>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</si>
  <si>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</si>
  <si>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</si>
  <si>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</si>
  <si>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</si>
  <si>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</si>
  <si>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</si>
  <si>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</si>
  <si>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</si>
  <si>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</si>
  <si>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</si>
  <si>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</si>
  <si>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</si>
  <si>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</si>
  <si>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</si>
  <si>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</si>
  <si>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</si>
  <si>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</si>
  <si>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</si>
  <si>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</si>
  <si>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</si>
  <si>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</si>
  <si>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</si>
  <si>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</si>
  <si>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</si>
  <si>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</si>
  <si>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</si>
  <si>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</si>
  <si>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</si>
  <si>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</si>
  <si>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</si>
  <si>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</si>
  <si>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</si>
  <si>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</si>
  <si>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</si>
  <si>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</si>
  <si>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</si>
  <si>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</si>
  <si>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</si>
  <si>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</si>
  <si>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</si>
  <si>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</si>
  <si>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</si>
  <si>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</si>
  <si>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</si>
  <si>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</si>
  <si>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</si>
  <si>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</si>
  <si>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</si>
  <si>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</si>
  <si>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</si>
  <si>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</si>
  <si>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</si>
  <si>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</si>
  <si>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</si>
  <si>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</si>
  <si>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</si>
  <si>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</si>
  <si>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</si>
  <si>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</si>
  <si>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</si>
  <si>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</si>
  <si>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</si>
  <si>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</si>
  <si>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</si>
  <si>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</si>
  <si>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</si>
  <si>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</si>
  <si>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</si>
  <si>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</si>
  <si>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</si>
  <si>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</si>
  <si>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</si>
  <si>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</si>
  <si>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</si>
  <si>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</si>
  <si>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</si>
  <si>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</si>
  <si>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</si>
  <si>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</si>
  <si>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</si>
  <si>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</si>
  <si>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</si>
  <si>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</si>
  <si>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</si>
  <si>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</si>
  <si>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</si>
  <si>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</si>
  <si>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</si>
  <si>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</si>
  <si>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</si>
  <si>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</si>
  <si>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</si>
  <si>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</si>
  <si>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</si>
  <si>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</si>
  <si>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</si>
  <si>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</si>
  <si>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</si>
  <si>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</si>
  <si>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</si>
  <si>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</si>
  <si>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</si>
  <si>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</si>
  <si>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</si>
  <si>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</si>
  <si>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</si>
  <si>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</si>
  <si>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</si>
  <si>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</si>
  <si>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</si>
  <si>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</si>
  <si>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</si>
  <si>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</si>
  <si>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</si>
  <si>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</si>
  <si>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</si>
  <si>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</si>
  <si>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</si>
  <si>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</si>
  <si>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</si>
  <si>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</si>
  <si>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</si>
  <si>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</si>
  <si>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</si>
  <si>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</si>
  <si>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</si>
  <si>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</si>
  <si>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</si>
  <si>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</si>
  <si>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</si>
  <si>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</si>
  <si>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</si>
  <si>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</si>
  <si>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</si>
  <si>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</si>
  <si>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</si>
  <si>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</si>
  <si>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</si>
  <si>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</si>
  <si>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</si>
  <si>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</si>
  <si>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</si>
  <si>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</si>
  <si>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</si>
  <si>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</si>
  <si>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</si>
  <si>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</si>
  <si>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</si>
  <si>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</si>
  <si>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</si>
  <si>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</si>
  <si>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</si>
  <si>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</si>
  <si>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</si>
  <si>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</si>
  <si>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</si>
  <si>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</si>
  <si>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</si>
  <si>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</si>
  <si>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</si>
  <si>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</si>
  <si>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</si>
  <si>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</si>
  <si>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</si>
  <si>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</si>
  <si>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</si>
  <si>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</si>
  <si>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</si>
  <si>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</si>
  <si>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</si>
  <si>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</si>
  <si>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</si>
  <si>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</si>
  <si>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</si>
  <si>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</si>
  <si>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</si>
  <si>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</si>
  <si>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</si>
  <si>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</si>
  <si>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</si>
  <si>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</si>
  <si>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</si>
  <si>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</si>
  <si>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</si>
  <si>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</si>
  <si>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</si>
  <si>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</si>
  <si>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</si>
  <si>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</si>
  <si>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</si>
  <si>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</si>
  <si>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</si>
  <si>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</si>
  <si>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</si>
  <si>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</si>
  <si>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</si>
  <si>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</si>
  <si>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</si>
  <si>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</si>
  <si>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</si>
  <si>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</si>
  <si>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</si>
  <si>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</si>
  <si>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</si>
  <si>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</si>
  <si>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</si>
  <si>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</si>
  <si>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</si>
  <si>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</si>
  <si>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</si>
  <si>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</si>
  <si>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</si>
  <si>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</si>
  <si>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</si>
  <si>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</si>
  <si>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</si>
  <si>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</si>
  <si>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</si>
  <si>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</si>
  <si>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</si>
  <si>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</si>
  <si>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</si>
  <si>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</si>
  <si>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</si>
  <si>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</si>
  <si>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</si>
  <si>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</si>
  <si>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</si>
  <si>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</si>
  <si>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</si>
  <si>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</si>
  <si>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</si>
  <si>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</si>
  <si>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</si>
  <si>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</si>
  <si>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</si>
  <si>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</si>
  <si>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</si>
  <si>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</si>
  <si>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</si>
  <si>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</si>
  <si>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</si>
  <si>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</si>
  <si>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</si>
  <si>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</si>
  <si>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</si>
  <si>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</si>
  <si>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</si>
  <si>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</si>
  <si>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</si>
  <si>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</si>
  <si>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</si>
  <si>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</si>
  <si>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</si>
  <si>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</si>
  <si>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</si>
  <si>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</si>
  <si>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</si>
  <si>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</si>
  <si>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</si>
  <si>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</si>
  <si>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</si>
  <si>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</si>
  <si>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</si>
  <si>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</si>
  <si>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</si>
  <si>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</si>
  <si>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</si>
  <si>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</si>
  <si>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</si>
  <si>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</si>
  <si>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</si>
  <si>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</si>
  <si>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</si>
  <si>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</si>
  <si>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</si>
  <si>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</si>
  <si>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</si>
  <si>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</si>
  <si>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</si>
  <si>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</si>
  <si>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</si>
  <si>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</si>
  <si>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</si>
  <si>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</si>
  <si>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</si>
  <si>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</si>
  <si>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</si>
  <si>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</si>
  <si>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</si>
  <si>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</si>
  <si>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</si>
  <si>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</si>
  <si>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</si>
  <si>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</si>
  <si>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</si>
  <si>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</si>
  <si>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</si>
  <si>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</si>
  <si>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</si>
  <si>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</si>
  <si>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</si>
  <si>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</si>
  <si>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</si>
  <si>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</si>
  <si>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</si>
  <si>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</si>
  <si>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</si>
  <si>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</si>
  <si>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</si>
  <si>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</si>
  <si>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</si>
  <si>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</si>
  <si>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</si>
  <si>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</si>
  <si>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</si>
  <si>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</si>
  <si>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</si>
  <si>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</si>
  <si>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</si>
  <si>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</si>
  <si>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</si>
  <si>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</si>
  <si>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</si>
  <si>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</si>
  <si>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</si>
  <si>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</si>
  <si>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</si>
  <si>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</si>
  <si>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</si>
  <si>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</si>
  <si>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</si>
  <si>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</si>
  <si>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</si>
  <si>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</si>
  <si>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</si>
  <si>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</si>
  <si>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</si>
  <si>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</si>
  <si>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</si>
  <si>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</si>
  <si>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</si>
  <si>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</si>
  <si>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</si>
  <si>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</si>
  <si>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</si>
  <si>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</si>
  <si>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</si>
  <si>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</si>
  <si>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</si>
  <si>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</si>
  <si>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</si>
  <si>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</si>
  <si>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</si>
  <si>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</si>
  <si>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</si>
  <si>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</si>
  <si>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</si>
  <si>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</si>
  <si>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</si>
  <si>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</si>
  <si>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</si>
  <si>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</si>
  <si>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</si>
  <si>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</si>
  <si>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</si>
  <si>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</si>
  <si>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</si>
  <si>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</si>
  <si>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</si>
  <si>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</si>
  <si>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</si>
  <si>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</si>
  <si>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</si>
  <si>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</si>
  <si>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</si>
  <si>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</si>
  <si>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</si>
  <si>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</si>
  <si>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</si>
  <si>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</si>
  <si>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</si>
  <si>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</si>
  <si>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</si>
  <si>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</si>
  <si>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</si>
  <si>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</si>
  <si>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</si>
  <si>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</si>
  <si>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</si>
  <si>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</si>
  <si>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</si>
  <si>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</si>
  <si>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</si>
  <si>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</si>
  <si>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</si>
  <si>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</si>
  <si>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</si>
  <si>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</si>
  <si>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</si>
  <si>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</si>
  <si>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</si>
  <si>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</si>
  <si>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</si>
  <si>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</si>
  <si>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</si>
  <si>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</si>
  <si>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</si>
  <si>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</si>
  <si>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</si>
  <si>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</si>
  <si>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</si>
  <si>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</si>
  <si>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</si>
  <si>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</si>
  <si>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</si>
  <si>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</si>
  <si>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</si>
  <si>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</si>
  <si>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</si>
  <si>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</si>
  <si>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</si>
  <si>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</si>
  <si>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</si>
  <si>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</si>
  <si>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</si>
  <si>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</si>
  <si>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</si>
  <si>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</si>
  <si>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</si>
  <si>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</si>
  <si>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</si>
  <si>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</si>
  <si>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</si>
  <si>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</si>
  <si>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</si>
  <si>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</si>
  <si>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</si>
  <si>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</si>
  <si>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</si>
  <si>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</si>
  <si>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</si>
  <si>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</si>
  <si>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</si>
  <si>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</si>
  <si>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</si>
  <si>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</si>
  <si>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</si>
  <si>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</si>
  <si>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</si>
  <si>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</si>
  <si>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</si>
  <si>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</si>
  <si>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</si>
  <si>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</si>
  <si>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</si>
  <si>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</si>
  <si>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</si>
  <si>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</si>
  <si>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</si>
  <si>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</si>
  <si>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</si>
  <si>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</si>
  <si>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</si>
  <si>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</si>
  <si>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</si>
  <si>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</si>
  <si>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</si>
  <si>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</si>
  <si>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</si>
  <si>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</si>
  <si>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</si>
  <si>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</si>
  <si>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</si>
  <si>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</si>
  <si>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</si>
  <si>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</si>
  <si>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</si>
  <si>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</si>
  <si>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</si>
  <si>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</si>
  <si>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</si>
  <si>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</si>
  <si>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</si>
  <si>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</si>
  <si>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</si>
  <si>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</si>
  <si>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</si>
  <si>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</si>
  <si>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</si>
  <si>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</si>
  <si>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</si>
  <si>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</si>
  <si>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</si>
  <si>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</si>
  <si>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</si>
  <si>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</si>
  <si>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</si>
  <si>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</si>
  <si>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</si>
  <si>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</si>
  <si>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</si>
  <si>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</si>
  <si>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</si>
  <si>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</si>
  <si>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</si>
  <si>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</si>
  <si>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</si>
  <si>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</si>
  <si>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</si>
  <si>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</si>
  <si>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</si>
  <si>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</si>
  <si>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</si>
  <si>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</si>
  <si>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</si>
  <si>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</si>
  <si>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</si>
  <si>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</si>
  <si>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</si>
  <si>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</si>
  <si>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</si>
  <si>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</si>
  <si>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</si>
  <si>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</si>
  <si>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</si>
  <si>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</si>
  <si>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</si>
  <si>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</si>
  <si>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</si>
  <si>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</si>
  <si>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</si>
  <si>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</si>
  <si>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</si>
  <si>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</si>
  <si>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</si>
  <si>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</si>
  <si>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</si>
  <si>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</si>
  <si>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</si>
  <si>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</si>
  <si>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</si>
  <si>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</si>
  <si>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</si>
  <si>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</si>
  <si>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</si>
  <si>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</si>
  <si>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</si>
  <si>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</si>
  <si>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</si>
  <si>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</si>
  <si>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</si>
  <si>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</si>
  <si>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</si>
  <si>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</si>
  <si>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</si>
  <si>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</si>
  <si>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</si>
  <si>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</si>
  <si>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</si>
  <si>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</si>
  <si>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</si>
  <si>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</si>
  <si>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</si>
  <si>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</si>
  <si>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</si>
  <si>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</si>
  <si>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</si>
  <si>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</si>
  <si>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</si>
  <si>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</si>
  <si>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</si>
  <si>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</si>
  <si>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</si>
  <si>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</si>
  <si>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</si>
  <si>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</si>
  <si>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</si>
  <si>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</si>
  <si>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</si>
  <si>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</si>
  <si>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</si>
  <si>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</si>
  <si>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</si>
  <si>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</si>
  <si>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</si>
  <si>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</si>
  <si>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</si>
  <si>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</si>
  <si>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</si>
  <si>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</si>
  <si>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</si>
  <si>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</si>
  <si>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</si>
  <si>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</si>
  <si>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</si>
  <si>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</si>
  <si>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</si>
  <si>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</si>
  <si>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</si>
  <si>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</si>
  <si>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</si>
  <si>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</si>
  <si>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</si>
  <si>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</si>
  <si>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</si>
  <si>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</si>
  <si>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</si>
  <si>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</si>
  <si>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</si>
  <si>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</si>
  <si>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</si>
  <si>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</si>
  <si>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</si>
  <si>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</si>
  <si>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</si>
  <si>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</si>
  <si>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</si>
  <si>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</si>
  <si>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</si>
  <si>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</si>
  <si>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</si>
  <si>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</si>
  <si>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</si>
  <si>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</si>
  <si>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</si>
  <si>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</si>
  <si>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</si>
  <si>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</si>
  <si>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</si>
  <si>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</si>
  <si>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</si>
  <si>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</si>
  <si>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</si>
  <si>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</si>
  <si>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</si>
  <si>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</si>
  <si>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</si>
  <si>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</si>
  <si>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</si>
  <si>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</si>
  <si>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</si>
  <si>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</si>
  <si>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</si>
  <si>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</si>
  <si>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</si>
  <si>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</si>
  <si>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</si>
  <si>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</si>
  <si>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</si>
  <si>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</si>
  <si>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</si>
  <si>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</si>
  <si>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</si>
  <si>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</si>
  <si>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</si>
  <si>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</si>
  <si>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</si>
  <si>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</si>
  <si>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</si>
  <si>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</si>
  <si>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</si>
  <si>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</si>
  <si>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</si>
  <si>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</si>
  <si>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</si>
  <si>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</si>
  <si>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</si>
  <si>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</si>
  <si>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</si>
  <si>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</si>
  <si>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</si>
  <si>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</si>
  <si>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</si>
  <si>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</si>
  <si>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</si>
  <si>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</si>
  <si>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</si>
  <si>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</si>
  <si>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</si>
  <si>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</si>
  <si>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</si>
  <si>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</si>
  <si>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</si>
  <si>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</si>
  <si>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</si>
  <si>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</si>
  <si>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</si>
  <si>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</si>
  <si>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</si>
  <si>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</si>
  <si>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</si>
  <si>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</si>
  <si>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</si>
  <si>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</si>
  <si>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</si>
  <si>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</si>
  <si>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</si>
  <si>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</si>
  <si>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</si>
  <si>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</si>
  <si>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</si>
  <si>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</si>
  <si>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</si>
  <si>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</si>
  <si>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</si>
  <si>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</si>
  <si>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</si>
  <si>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</si>
  <si>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</si>
  <si>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</si>
  <si>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</si>
  <si>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</si>
  <si>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</si>
  <si>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</si>
  <si>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</si>
  <si>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</si>
  <si>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</si>
  <si>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</si>
  <si>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</si>
  <si>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</si>
  <si>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</si>
  <si>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</si>
  <si>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</si>
  <si>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</si>
  <si>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</si>
  <si>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</si>
  <si>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</si>
  <si>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</si>
  <si>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</si>
  <si>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</si>
  <si>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</si>
  <si>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</si>
  <si>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</si>
  <si>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</si>
  <si>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</si>
  <si>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</si>
  <si>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</si>
  <si>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</si>
  <si>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</si>
  <si>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</si>
  <si>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</si>
  <si>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</si>
  <si>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</si>
  <si>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</si>
  <si>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</si>
  <si>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</si>
  <si>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</si>
  <si>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</si>
  <si>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</si>
  <si>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</si>
  <si>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</si>
  <si>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</si>
  <si>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</si>
  <si>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</si>
  <si>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</si>
  <si>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</si>
  <si>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</si>
  <si>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</si>
  <si>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</si>
  <si>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</si>
  <si>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</si>
  <si>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</si>
  <si>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</si>
  <si>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</si>
  <si>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</si>
  <si>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</si>
  <si>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</si>
  <si>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</si>
  <si>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</si>
  <si>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</si>
  <si>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</si>
  <si>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</si>
  <si>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</si>
  <si>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</si>
  <si>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</si>
  <si>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</si>
  <si>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</si>
  <si>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</si>
  <si>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</si>
  <si>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</si>
  <si>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</si>
  <si>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</si>
  <si>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</si>
  <si>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</si>
  <si>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</si>
  <si>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</si>
  <si>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</si>
  <si>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</si>
  <si>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</si>
  <si>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</si>
  <si>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</si>
  <si>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</si>
  <si>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</si>
  <si>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</si>
  <si>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</si>
  <si>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</si>
  <si>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</si>
  <si>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</si>
  <si>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</si>
  <si>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</si>
  <si>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</si>
  <si>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</si>
  <si>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</si>
  <si>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</si>
  <si>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</si>
  <si>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</si>
  <si>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</si>
  <si>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</si>
  <si>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</si>
  <si>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</si>
  <si>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</si>
  <si>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</si>
  <si>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</si>
  <si>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</si>
  <si>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</si>
  <si>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</si>
  <si>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</si>
  <si>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</si>
  <si>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</si>
  <si>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</si>
  <si>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</si>
  <si>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</si>
  <si>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</si>
  <si>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</si>
  <si>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</si>
  <si>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</si>
  <si>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</si>
  <si>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</si>
  <si>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</si>
  <si>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</si>
  <si>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</si>
  <si>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</si>
  <si>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</si>
  <si>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</si>
  <si>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</si>
  <si>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</si>
  <si>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</si>
  <si>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</si>
  <si>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</si>
  <si>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</si>
  <si>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</si>
  <si>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</si>
  <si>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</si>
  <si>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</si>
  <si>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</si>
  <si>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</si>
  <si>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</si>
  <si>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</si>
  <si>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</si>
  <si>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</si>
  <si>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</si>
  <si>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</si>
  <si>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</si>
  <si>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</si>
  <si>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</si>
  <si>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</si>
  <si>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</si>
  <si>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</si>
  <si>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</si>
  <si>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</si>
  <si>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</si>
  <si>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</si>
  <si>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</si>
  <si>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</si>
  <si>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</si>
  <si>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</si>
  <si>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</si>
  <si>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</si>
  <si>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</si>
  <si>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</si>
  <si>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</si>
  <si>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</si>
  <si>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</si>
  <si>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</si>
  <si>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</si>
  <si>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</si>
  <si>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</si>
  <si>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</si>
  <si>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</si>
  <si>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</si>
  <si>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</si>
  <si>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</si>
  <si>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</si>
  <si>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</si>
  <si>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</si>
  <si>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</si>
  <si>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</si>
  <si>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</si>
  <si>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</si>
  <si>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</si>
  <si>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</si>
  <si>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</si>
  <si>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</si>
  <si>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</si>
  <si>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</si>
  <si>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</si>
  <si>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</si>
  <si>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</si>
  <si>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</si>
  <si>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</si>
  <si>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</si>
  <si>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</si>
  <si>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</si>
  <si>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</si>
  <si>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</si>
  <si>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</si>
  <si>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</si>
  <si>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</si>
  <si>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</si>
  <si>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</si>
  <si>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</si>
  <si>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</si>
  <si>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</si>
  <si>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</si>
  <si>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</si>
  <si>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</si>
  <si>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</si>
  <si>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</si>
  <si>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</si>
  <si>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</si>
  <si>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</si>
  <si>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</si>
  <si>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</si>
  <si>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</si>
  <si>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</si>
  <si>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</si>
  <si>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</si>
  <si>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</si>
  <si>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</si>
  <si>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</si>
  <si>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</si>
  <si>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</si>
  <si>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</si>
  <si>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</si>
  <si>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</si>
  <si>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</si>
  <si>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</si>
  <si>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</si>
  <si>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</si>
  <si>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</si>
  <si>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</si>
  <si>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</si>
  <si>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</si>
  <si>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</si>
  <si>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</si>
  <si>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</si>
  <si>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</si>
  <si>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</si>
  <si>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</si>
  <si>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</si>
  <si>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</si>
  <si>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</si>
  <si>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</si>
  <si>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</si>
  <si>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</si>
  <si>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</si>
  <si>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</si>
  <si>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</si>
  <si>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</si>
  <si>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</si>
  <si>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</si>
  <si>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</si>
  <si>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</si>
  <si>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</si>
  <si>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</si>
  <si>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</si>
  <si>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</si>
  <si>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</si>
  <si>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</si>
  <si>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</si>
  <si>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</si>
  <si>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</si>
  <si>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</si>
  <si>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</si>
  <si>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</si>
  <si>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</si>
  <si>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</si>
  <si>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</si>
  <si>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</si>
  <si>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</si>
  <si>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</si>
  <si>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</si>
  <si>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</si>
  <si>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</si>
  <si>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</si>
  <si>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</si>
  <si>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</si>
  <si>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</si>
  <si>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</si>
  <si>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</si>
  <si>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</si>
  <si>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</si>
  <si>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</si>
  <si>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</si>
  <si>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</si>
  <si>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</si>
  <si>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</si>
  <si>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</si>
  <si>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</si>
  <si>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</si>
  <si>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</si>
  <si>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</si>
  <si>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</si>
  <si>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</si>
  <si>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</si>
  <si>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</si>
  <si>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</si>
  <si>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</si>
  <si>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</si>
  <si>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</si>
  <si>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</si>
  <si>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</si>
  <si>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</si>
  <si>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</si>
  <si>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</si>
  <si>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</si>
  <si>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</si>
  <si>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</si>
  <si>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</si>
  <si>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</si>
  <si>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</si>
  <si>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</si>
  <si>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</si>
  <si>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</si>
  <si>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</si>
  <si>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</si>
  <si>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</si>
  <si>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</si>
  <si>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</si>
  <si>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</si>
  <si>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</si>
  <si>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</si>
  <si>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</si>
  <si>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</si>
  <si>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</si>
  <si>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</si>
  <si>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</si>
  <si>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</si>
  <si>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</si>
  <si>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</si>
  <si>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</si>
  <si>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</si>
  <si>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</si>
  <si>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</si>
  <si>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</si>
  <si>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</si>
  <si>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</si>
  <si>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</si>
  <si>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</si>
  <si>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</si>
  <si>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</si>
  <si>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</si>
  <si>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</si>
  <si>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</si>
  <si>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</si>
  <si>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</si>
  <si>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</si>
  <si>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</si>
  <si>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</si>
  <si>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</si>
  <si>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</si>
  <si>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</si>
  <si>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</si>
  <si>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</si>
  <si>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</si>
  <si>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</si>
  <si>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</si>
  <si>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</si>
  <si>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</si>
  <si>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</si>
  <si>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</si>
  <si>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</si>
  <si>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</si>
  <si>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</si>
  <si>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</si>
  <si>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</si>
  <si>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</si>
  <si>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</si>
  <si>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</si>
  <si>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</si>
  <si>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</si>
  <si>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</si>
  <si>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</si>
  <si>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</si>
  <si>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</si>
  <si>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</si>
  <si>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</si>
  <si>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</si>
  <si>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</si>
  <si>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</si>
  <si>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</si>
  <si>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</si>
  <si>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</si>
  <si>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</si>
  <si>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</si>
  <si>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</si>
  <si>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</si>
  <si>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</si>
  <si>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</si>
  <si>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</si>
  <si>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</si>
  <si>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</si>
  <si>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</si>
  <si>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</si>
  <si>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</si>
  <si>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</si>
  <si>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</si>
  <si>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</si>
  <si>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</si>
  <si>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</si>
  <si>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</si>
  <si>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</si>
  <si>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</si>
  <si>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</si>
  <si>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</si>
  <si>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</si>
  <si>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</si>
  <si>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</si>
  <si>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</si>
  <si>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</si>
  <si>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</si>
  <si>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</si>
  <si>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</si>
  <si>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</si>
  <si>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</si>
  <si>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</si>
  <si>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</si>
  <si>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</si>
  <si>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</si>
  <si>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</si>
  <si>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</si>
  <si>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</si>
  <si>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</si>
  <si>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</si>
  <si>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</si>
  <si>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</si>
  <si>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</si>
  <si>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</si>
  <si>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</si>
  <si>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</si>
  <si>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</si>
  <si>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</si>
  <si>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</si>
  <si>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</si>
  <si>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</si>
  <si>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</si>
  <si>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</si>
  <si>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</si>
  <si>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</si>
  <si>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</si>
  <si>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</si>
  <si>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</si>
  <si>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</si>
  <si>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</si>
  <si>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</si>
  <si>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</si>
  <si>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</si>
  <si>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</si>
  <si>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</si>
  <si>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</si>
  <si>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</si>
  <si>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</si>
  <si>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</si>
  <si>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</si>
  <si>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</si>
  <si>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</si>
  <si>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</si>
  <si>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</si>
  <si>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</si>
  <si>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</si>
  <si>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</si>
  <si>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</si>
  <si>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</si>
  <si>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</si>
  <si>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</si>
  <si>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</si>
  <si>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</si>
  <si>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</si>
  <si>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</si>
  <si>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</si>
  <si>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</si>
  <si>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</si>
  <si>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</si>
  <si>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</si>
  <si>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</si>
  <si>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</si>
  <si>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</si>
  <si>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</si>
  <si>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</si>
  <si>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</si>
  <si>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</si>
  <si>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</si>
  <si>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</si>
  <si>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</si>
  <si>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</si>
  <si>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</si>
  <si>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</si>
  <si>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</si>
  <si>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</si>
  <si>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</si>
  <si>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</si>
  <si>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</si>
  <si>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</si>
  <si>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</si>
  <si>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</si>
  <si>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</si>
  <si>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</si>
  <si>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</si>
  <si>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</si>
  <si>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</si>
  <si>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</si>
  <si>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</si>
  <si>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</si>
  <si>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</si>
  <si>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</si>
  <si>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</si>
  <si>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</si>
  <si>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</si>
  <si>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</si>
  <si>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</si>
  <si>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</si>
  <si>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</si>
  <si>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</si>
  <si>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</si>
  <si>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</si>
  <si>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</si>
  <si>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</si>
  <si>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</si>
  <si>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</si>
  <si>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</si>
  <si>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</si>
  <si>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</si>
  <si>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</si>
  <si>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</si>
  <si>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</si>
  <si>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</si>
  <si>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</si>
  <si>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</si>
  <si>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</si>
  <si>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</si>
  <si>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</si>
  <si>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</si>
  <si>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</si>
  <si>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</si>
  <si>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</si>
  <si>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</si>
  <si>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</si>
  <si>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</si>
  <si>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</si>
  <si>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</si>
  <si>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</si>
  <si>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</si>
  <si>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</si>
  <si>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</si>
  <si>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</si>
  <si>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</si>
  <si>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</si>
  <si>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</si>
  <si>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</si>
  <si>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</si>
  <si>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</si>
  <si>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</si>
  <si>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</si>
  <si>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</si>
  <si>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</si>
  <si>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</si>
  <si>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</si>
  <si>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</si>
  <si>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</si>
  <si>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</si>
  <si>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</si>
  <si>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</si>
  <si>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</si>
  <si>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</si>
  <si>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</si>
  <si>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</si>
  <si>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</si>
  <si>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</si>
  <si>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</si>
  <si>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</si>
  <si>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</si>
  <si>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</si>
  <si>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</si>
  <si>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</si>
  <si>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</si>
  <si>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</si>
  <si>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</si>
  <si>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</si>
  <si>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</si>
  <si>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</si>
  <si>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</si>
  <si>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</si>
  <si>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</si>
  <si>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</si>
  <si>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</si>
  <si>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</si>
  <si>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</si>
  <si>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</si>
  <si>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</si>
  <si>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</si>
  <si>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</si>
  <si>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</si>
  <si>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</si>
  <si>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</si>
  <si>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</si>
  <si>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</si>
  <si>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</si>
  <si>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</si>
  <si>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</si>
  <si>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</si>
  <si>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</si>
  <si>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</si>
  <si>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</si>
  <si>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</si>
  <si>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</si>
  <si>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</si>
  <si>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</si>
  <si>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</si>
  <si>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</si>
  <si>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</si>
  <si>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</si>
  <si>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</si>
  <si>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</si>
  <si>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</si>
  <si>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</si>
  <si>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</si>
  <si>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</si>
  <si>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</si>
  <si>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</si>
  <si>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</si>
  <si>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</si>
  <si>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</si>
  <si>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</si>
  <si>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</si>
  <si>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</si>
  <si>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</si>
  <si>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</si>
  <si>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</si>
  <si>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</si>
  <si>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</si>
  <si>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</si>
  <si>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</si>
  <si>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</si>
  <si>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</si>
  <si>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</si>
  <si>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</si>
  <si>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</si>
  <si>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</si>
  <si>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</si>
  <si>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</si>
  <si>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</si>
  <si>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</si>
  <si>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</si>
  <si>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</si>
  <si>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</si>
  <si>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</si>
  <si>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</si>
  <si>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</si>
  <si>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</si>
  <si>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</si>
  <si>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</si>
  <si>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</si>
  <si>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</si>
  <si>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</si>
  <si>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</si>
  <si>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</si>
  <si>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</si>
  <si>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</si>
  <si>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</si>
  <si>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</si>
  <si>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</si>
  <si>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</si>
  <si>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</si>
  <si>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</si>
  <si>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</si>
  <si>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</si>
  <si>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</si>
  <si>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</si>
  <si>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</si>
  <si>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</si>
  <si>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</si>
  <si>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</si>
  <si>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</si>
  <si>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</si>
  <si>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</si>
  <si>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</si>
  <si>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</si>
  <si>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</si>
  <si>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</si>
  <si>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</si>
  <si>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</si>
  <si>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</si>
  <si>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</si>
  <si>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</si>
  <si>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</si>
  <si>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</si>
  <si>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</si>
  <si>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</si>
  <si>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</si>
  <si>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</si>
  <si>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</si>
  <si>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</si>
  <si>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</si>
  <si>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</si>
  <si>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</si>
  <si>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</si>
  <si>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</si>
  <si>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</si>
  <si>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</si>
  <si>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</si>
  <si>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</si>
  <si>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</si>
  <si>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</si>
  <si>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</si>
  <si>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</si>
  <si>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</si>
  <si>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</si>
  <si>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</si>
  <si>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</si>
  <si>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</si>
  <si>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</si>
  <si>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</si>
  <si>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</si>
  <si>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</si>
  <si>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</si>
  <si>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</si>
  <si>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</si>
  <si>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</si>
  <si>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</si>
  <si>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</si>
  <si>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</si>
  <si>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</si>
  <si>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</si>
  <si>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</si>
  <si>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</si>
  <si>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</si>
  <si>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</si>
  <si>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</si>
  <si>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</si>
  <si>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</si>
  <si>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</si>
  <si>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</si>
  <si>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</si>
  <si>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</si>
  <si>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</si>
  <si>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</si>
  <si>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</si>
  <si>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</si>
  <si>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</si>
  <si>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</si>
  <si>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</si>
  <si>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</si>
  <si>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</si>
  <si>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</si>
  <si>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</si>
  <si>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</si>
  <si>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</si>
  <si>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</si>
  <si>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</si>
  <si>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</si>
  <si>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</si>
  <si>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</si>
  <si>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</si>
  <si>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</si>
  <si>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</si>
  <si>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</si>
  <si>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</si>
  <si>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</si>
  <si>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</si>
  <si>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</si>
  <si>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</si>
  <si>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</si>
  <si>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</si>
  <si>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</si>
  <si>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</si>
  <si>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</si>
  <si>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</si>
  <si>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</si>
  <si>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</si>
  <si>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</si>
  <si>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</si>
  <si>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</si>
  <si>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</si>
  <si>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</si>
  <si>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</si>
  <si>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</si>
  <si>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</si>
  <si>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</si>
  <si>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</si>
  <si>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</si>
  <si>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</si>
  <si>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</si>
  <si>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</si>
  <si>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</si>
  <si>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</si>
  <si>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</si>
  <si>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</si>
  <si>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</si>
  <si>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</si>
  <si>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</si>
  <si>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</si>
  <si>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</si>
  <si>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</si>
  <si>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</si>
  <si>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</si>
  <si>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</si>
  <si>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</si>
  <si>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</si>
  <si>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</si>
  <si>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</si>
  <si>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</si>
  <si>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</si>
  <si>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</si>
  <si>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</si>
  <si>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</si>
  <si>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</si>
  <si>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</si>
  <si>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</si>
  <si>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</si>
  <si>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</si>
  <si>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</si>
  <si>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</si>
  <si>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</si>
  <si>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</si>
  <si>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</si>
  <si>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</si>
  <si>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</si>
  <si>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</si>
  <si>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</si>
  <si>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</si>
  <si>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</si>
  <si>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</si>
  <si>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</si>
  <si>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</si>
  <si>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</si>
  <si>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</si>
  <si>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</si>
  <si>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</si>
  <si>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</si>
  <si>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</si>
  <si>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</si>
  <si>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</si>
  <si>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</si>
  <si>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</si>
  <si>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</si>
  <si>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</si>
  <si>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</si>
  <si>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</si>
  <si>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</si>
  <si>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</si>
  <si>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</si>
  <si>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</si>
  <si>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</si>
  <si>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</si>
  <si>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</si>
  <si>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</si>
  <si>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</si>
  <si>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</si>
  <si>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</si>
  <si>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</si>
  <si>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</si>
  <si>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</si>
  <si>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</si>
  <si>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</si>
  <si>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</si>
  <si>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</si>
  <si>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</si>
  <si>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</si>
  <si>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</si>
  <si>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</si>
  <si>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</si>
  <si>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</si>
  <si>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</si>
  <si>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</si>
  <si>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</si>
  <si>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</si>
  <si>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</si>
  <si>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</si>
  <si>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</si>
  <si>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</si>
  <si>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</si>
  <si>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</si>
  <si>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</si>
  <si>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</si>
  <si>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</si>
  <si>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</si>
  <si>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</si>
  <si>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</si>
  <si>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</si>
  <si>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</si>
  <si>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</si>
  <si>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</si>
  <si>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</si>
  <si>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</si>
  <si>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</si>
  <si>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</si>
  <si>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</si>
  <si>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</si>
  <si>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</si>
  <si>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</si>
  <si>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</si>
  <si>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</si>
  <si>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</si>
  <si>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</si>
  <si>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</si>
  <si>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</si>
  <si>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</si>
  <si>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</si>
  <si>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</si>
  <si>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</si>
  <si>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</si>
  <si>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</si>
  <si>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</si>
  <si>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</si>
  <si>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</si>
  <si>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</si>
  <si>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</si>
  <si>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</si>
  <si>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</si>
  <si>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</si>
  <si>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</si>
  <si>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</si>
  <si>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</si>
  <si>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</si>
  <si>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</si>
  <si>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</si>
  <si>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</si>
  <si>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</si>
  <si>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</si>
  <si>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</si>
  <si>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</si>
  <si>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</si>
  <si>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</si>
  <si>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</si>
  <si>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</si>
  <si>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</si>
  <si>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</si>
  <si>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</si>
  <si>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</si>
  <si>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</si>
  <si>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</si>
  <si>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</si>
  <si>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</si>
  <si>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</si>
  <si>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</si>
  <si>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</si>
  <si>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</si>
  <si>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</si>
  <si>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</si>
  <si>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</si>
  <si>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</si>
  <si>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</si>
  <si>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</si>
  <si>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</si>
  <si>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</si>
  <si>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</si>
  <si>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</si>
  <si>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</si>
  <si>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</si>
  <si>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</si>
  <si>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</si>
  <si>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</si>
  <si>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</si>
  <si>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</si>
  <si>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</si>
  <si>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</si>
  <si>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</si>
  <si>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</si>
  <si>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</si>
  <si>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</si>
  <si>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</si>
  <si>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</si>
  <si>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</si>
  <si>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</si>
  <si>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</si>
  <si>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</si>
  <si>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</si>
  <si>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</si>
  <si>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</si>
  <si>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</si>
  <si>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</si>
  <si>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</si>
  <si>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</si>
  <si>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</si>
  <si>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</si>
  <si>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</si>
  <si>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</si>
  <si>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</si>
  <si>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</si>
  <si>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</si>
  <si>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</si>
  <si>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</si>
  <si>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</si>
  <si>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</si>
  <si>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</si>
  <si>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</si>
  <si>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</si>
  <si>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</si>
  <si>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</si>
  <si>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</si>
  <si>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</si>
  <si>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</si>
  <si>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</si>
  <si>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</si>
  <si>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</si>
  <si>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</si>
  <si>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</si>
  <si>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</si>
  <si>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</si>
  <si>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</si>
  <si>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</si>
  <si>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</si>
  <si>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</si>
  <si>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</si>
  <si>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</si>
  <si>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</si>
  <si>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</si>
  <si>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</si>
  <si>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</si>
  <si>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</si>
  <si>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</si>
  <si>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</si>
  <si>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</si>
  <si>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</si>
  <si>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</si>
  <si>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</si>
  <si>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</si>
  <si>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</si>
  <si>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</si>
  <si>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</si>
  <si>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</si>
  <si>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</si>
  <si>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</si>
  <si>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</si>
  <si>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</si>
  <si>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</si>
  <si>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</si>
  <si>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</si>
  <si>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</si>
  <si>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</si>
  <si>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</si>
  <si>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</si>
  <si>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</si>
  <si>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</si>
  <si>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</si>
  <si>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</si>
  <si>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</si>
  <si>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</si>
  <si>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</si>
  <si>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</si>
  <si>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</si>
  <si>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</si>
  <si>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</si>
  <si>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</si>
  <si>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</si>
  <si>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</si>
  <si>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</si>
  <si>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</si>
  <si>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</si>
  <si>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</si>
  <si>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</si>
  <si>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</si>
  <si>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</si>
  <si>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</si>
  <si>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</si>
  <si>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</si>
  <si>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</si>
  <si>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</si>
  <si>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</si>
  <si>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</si>
  <si>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</si>
  <si>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</si>
  <si>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</si>
  <si>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</si>
  <si>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</si>
  <si>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</si>
  <si>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</si>
  <si>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</si>
  <si>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</si>
  <si>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</si>
  <si>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</si>
  <si>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</si>
  <si>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</si>
  <si>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</si>
  <si>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</si>
  <si>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</si>
  <si>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</si>
  <si>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</si>
  <si>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</si>
  <si>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</si>
  <si>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</si>
  <si>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</si>
  <si>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</si>
  <si>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</si>
  <si>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</si>
  <si>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</si>
  <si>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</si>
  <si>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</si>
  <si>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</si>
  <si>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</si>
  <si>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</si>
  <si>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</si>
  <si>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</si>
  <si>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</si>
  <si>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</si>
  <si>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</si>
  <si>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</si>
  <si>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</si>
  <si>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</si>
  <si>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</si>
  <si>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</si>
  <si>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</si>
  <si>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</si>
  <si>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</si>
  <si>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</si>
  <si>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</si>
  <si>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</si>
  <si>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</si>
  <si>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</si>
  <si>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</si>
  <si>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</si>
  <si>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</si>
  <si>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</si>
  <si>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</si>
  <si>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</si>
  <si>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</si>
  <si>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</si>
  <si>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</si>
  <si>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</si>
  <si>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</si>
  <si>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</si>
  <si>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</si>
  <si>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</si>
  <si>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</si>
  <si>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</si>
  <si>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</si>
  <si>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</si>
  <si>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</si>
  <si>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</si>
  <si>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</si>
  <si>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</si>
  <si>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</si>
  <si>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</si>
  <si>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</si>
  <si>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</si>
  <si>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</si>
  <si>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</si>
  <si>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</si>
  <si>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</si>
  <si>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</si>
  <si>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</si>
  <si>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</si>
  <si>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</si>
  <si>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</si>
  <si>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</si>
  <si>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</si>
  <si>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</si>
  <si>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</si>
  <si>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</si>
  <si>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</si>
  <si>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</si>
  <si>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</si>
  <si>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</si>
  <si>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</si>
  <si>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</si>
  <si>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</si>
  <si>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</si>
  <si>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</si>
  <si>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</si>
  <si>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</si>
  <si>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</si>
  <si>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</si>
  <si>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</si>
  <si>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</si>
  <si>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</si>
  <si>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</si>
  <si>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</si>
  <si>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</si>
  <si>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</si>
  <si>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</si>
  <si>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</si>
  <si>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</si>
  <si>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</si>
  <si>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</si>
  <si>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</si>
  <si>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</si>
  <si>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</si>
  <si>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</si>
  <si>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</si>
  <si>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</si>
  <si>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</si>
  <si>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</si>
  <si>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</si>
  <si>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</si>
  <si>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</si>
  <si>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</si>
  <si>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</si>
  <si>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</si>
  <si>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</si>
  <si>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</si>
  <si>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</si>
  <si>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</si>
  <si>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</si>
  <si>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</si>
  <si>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</si>
  <si>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</si>
  <si>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</si>
  <si>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</si>
  <si>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</si>
  <si>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</si>
  <si>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</si>
  <si>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</si>
  <si>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</si>
  <si>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</si>
  <si>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</si>
  <si>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</si>
  <si>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</si>
  <si>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</si>
  <si>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</si>
  <si>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</si>
  <si>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</si>
  <si>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</si>
  <si>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</si>
  <si>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</si>
  <si>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</si>
  <si>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</si>
  <si>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</si>
  <si>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</si>
  <si>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</si>
  <si>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</si>
  <si>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</si>
  <si>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</si>
  <si>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</si>
  <si>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</si>
  <si>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</si>
  <si>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</si>
  <si>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</si>
  <si>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</si>
  <si>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</si>
  <si>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</si>
  <si>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</si>
  <si>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</si>
  <si>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</si>
  <si>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</si>
  <si>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</si>
  <si>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</si>
  <si>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</si>
  <si>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</si>
  <si>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</si>
  <si>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</si>
  <si>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</si>
  <si>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</si>
  <si>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</si>
  <si>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</si>
  <si>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</si>
  <si>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</si>
  <si>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</si>
  <si>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</si>
  <si>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</si>
  <si>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</si>
  <si>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</si>
  <si>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</si>
  <si>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</si>
  <si>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</si>
  <si>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</si>
  <si>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</si>
  <si>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</si>
  <si>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</si>
  <si>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</si>
  <si>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</si>
  <si>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</si>
  <si>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</si>
  <si>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</si>
  <si>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</si>
  <si>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</si>
  <si>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</si>
  <si>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</si>
  <si>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</si>
  <si>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</si>
  <si>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</si>
  <si>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</si>
  <si>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</si>
  <si>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</si>
  <si>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</si>
  <si>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</si>
  <si>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</si>
  <si>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</si>
  <si>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</si>
  <si>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</si>
  <si>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</si>
  <si>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</si>
  <si>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</si>
  <si>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</si>
  <si>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</si>
  <si>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</si>
  <si>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</si>
  <si>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</si>
  <si>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</si>
  <si>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</si>
  <si>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</si>
  <si>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</si>
  <si>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</si>
  <si>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</si>
  <si>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</si>
  <si>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</si>
  <si>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</si>
  <si>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</si>
  <si>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</si>
  <si>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</si>
  <si>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</si>
  <si>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</si>
  <si>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</si>
  <si>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</si>
  <si>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</si>
  <si>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</si>
  <si>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</si>
  <si>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</si>
  <si>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</si>
  <si>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</si>
  <si>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</si>
  <si>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</si>
  <si>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</si>
  <si>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</si>
  <si>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</si>
  <si>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</si>
  <si>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</si>
  <si>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</si>
  <si>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</si>
  <si>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</si>
  <si>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</si>
  <si>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</si>
  <si>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</si>
  <si>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</si>
  <si>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</si>
  <si>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</si>
  <si>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</si>
  <si>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</si>
  <si>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</si>
  <si>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</si>
  <si>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</si>
  <si>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</si>
  <si>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</si>
  <si>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</si>
  <si>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</si>
  <si>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</si>
  <si>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</si>
  <si>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</si>
  <si>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</si>
  <si>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</si>
  <si>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</si>
  <si>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</si>
  <si>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</si>
  <si>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</si>
  <si>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</si>
  <si>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</si>
  <si>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</si>
  <si>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</si>
  <si>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</si>
  <si>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</si>
  <si>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</si>
  <si>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</si>
  <si>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</si>
  <si>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</si>
  <si>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</si>
  <si>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</si>
  <si>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</si>
  <si>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</si>
  <si>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</si>
  <si>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</si>
  <si>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</si>
  <si>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</si>
  <si>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</si>
  <si>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</si>
  <si>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</si>
  <si>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</si>
  <si>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</si>
  <si>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</si>
  <si>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</si>
  <si>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</si>
  <si>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</si>
  <si>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</si>
  <si>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</si>
  <si>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</si>
  <si>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</si>
  <si>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</si>
  <si>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</si>
  <si>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</si>
  <si>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</si>
  <si>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</si>
  <si>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</si>
  <si>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</si>
  <si>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</si>
  <si>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</si>
  <si>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</si>
  <si>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</si>
  <si>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</si>
  <si>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</si>
  <si>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</si>
  <si>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</si>
  <si>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</si>
  <si>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</si>
  <si>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</si>
  <si>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</si>
  <si>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</si>
  <si>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</si>
  <si>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</si>
  <si>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</si>
  <si>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</si>
  <si>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</si>
  <si>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</si>
  <si>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</si>
  <si>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</si>
  <si>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</si>
  <si>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</si>
  <si>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</si>
  <si>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</si>
  <si>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</si>
  <si>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</si>
  <si>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</si>
  <si>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</si>
  <si>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</si>
  <si>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</si>
  <si>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</si>
  <si>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</si>
  <si>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</si>
  <si>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</si>
  <si>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</si>
  <si>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</si>
  <si>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</si>
  <si>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</si>
  <si>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</si>
  <si>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</si>
  <si>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</si>
  <si>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</si>
  <si>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</si>
  <si>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</si>
  <si>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</si>
  <si>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</si>
  <si>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</si>
  <si>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</si>
  <si>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</si>
  <si>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</si>
  <si>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</si>
  <si>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</si>
  <si>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</si>
  <si>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</si>
  <si>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</si>
  <si>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</si>
  <si>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</si>
  <si>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</si>
  <si>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</si>
  <si>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</si>
  <si>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</si>
  <si>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</si>
  <si>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</si>
  <si>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</si>
  <si>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</si>
  <si>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</si>
  <si>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</si>
  <si>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</si>
  <si>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</si>
  <si>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</si>
  <si>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</si>
  <si>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</si>
  <si>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</si>
  <si>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</si>
  <si>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</si>
  <si>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</si>
  <si>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</si>
  <si>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</si>
  <si>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</si>
  <si>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</si>
  <si>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</si>
  <si>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</si>
  <si>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</si>
  <si>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</si>
  <si>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</si>
  <si>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</si>
  <si>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</si>
  <si>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</si>
  <si>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</si>
  <si>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</si>
  <si>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</si>
  <si>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</si>
  <si>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</si>
  <si>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</si>
  <si>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</si>
  <si>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</si>
  <si>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</si>
  <si>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</si>
  <si>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</si>
  <si>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</si>
  <si>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</si>
  <si>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</si>
  <si>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</si>
  <si>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</si>
  <si>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</si>
  <si>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</si>
  <si>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</si>
  <si>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</si>
  <si>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</si>
  <si>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</si>
  <si>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</si>
  <si>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</si>
  <si>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</si>
  <si>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</si>
  <si>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</si>
  <si>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</si>
  <si>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</si>
  <si>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</si>
  <si>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</si>
  <si>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</si>
  <si>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</si>
  <si>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</si>
  <si>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</si>
  <si>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</si>
  <si>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</si>
  <si>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</si>
  <si>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</si>
  <si>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</si>
  <si>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</si>
  <si>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</si>
  <si>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</si>
  <si>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</si>
  <si>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</si>
  <si>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</si>
  <si>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</si>
  <si>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</si>
  <si>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</si>
  <si>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</si>
  <si>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</si>
  <si>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</si>
  <si>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</si>
  <si>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</si>
  <si>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</si>
  <si>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</si>
  <si>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</si>
  <si>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</si>
  <si>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</si>
  <si>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</si>
  <si>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</si>
  <si>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</si>
  <si>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</si>
  <si>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</si>
  <si>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</si>
  <si>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</si>
  <si>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</si>
  <si>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</si>
  <si>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</si>
  <si>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</si>
  <si>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</si>
  <si>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</si>
  <si>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</si>
  <si>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</si>
  <si>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</si>
  <si>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</si>
  <si>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</si>
  <si>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</si>
  <si>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</si>
  <si>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</si>
  <si>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</si>
  <si>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</si>
  <si>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</si>
  <si>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</si>
  <si>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</si>
  <si>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</si>
  <si>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</si>
  <si>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</si>
  <si>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</si>
  <si>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</si>
  <si>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</si>
  <si>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</si>
  <si>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</si>
  <si>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</si>
  <si>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</si>
  <si>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</si>
  <si>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</si>
  <si>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</si>
  <si>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</si>
  <si>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</si>
  <si>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</si>
  <si>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</si>
  <si>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</si>
  <si>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</si>
  <si>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</si>
  <si>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</si>
  <si>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</si>
  <si>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</si>
  <si>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</si>
  <si>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</si>
  <si>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</si>
  <si>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</si>
  <si>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</si>
  <si>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</si>
  <si>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</si>
  <si>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</si>
  <si>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</si>
  <si>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</si>
  <si>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</si>
  <si>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</si>
  <si>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</si>
  <si>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</si>
  <si>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</si>
  <si>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</si>
  <si>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</si>
  <si>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</si>
  <si>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</si>
  <si>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</si>
  <si>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</si>
  <si>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</si>
  <si>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</si>
  <si>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</si>
  <si>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</si>
  <si>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</si>
  <si>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</si>
  <si>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</si>
  <si>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</si>
  <si>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</si>
  <si>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</si>
  <si>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</si>
  <si>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</si>
  <si>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</si>
  <si>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</si>
  <si>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</si>
  <si>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</si>
  <si>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</si>
  <si>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</si>
  <si>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</si>
  <si>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</si>
  <si>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</si>
  <si>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</si>
  <si>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</si>
  <si>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</si>
  <si>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</si>
  <si>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</si>
  <si>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</si>
  <si>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</si>
  <si>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</si>
  <si>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</si>
  <si>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</si>
  <si>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</si>
  <si>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</si>
  <si>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</si>
  <si>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</si>
  <si>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</si>
  <si>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</si>
  <si>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</si>
  <si>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</si>
  <si>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</si>
  <si>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</si>
  <si>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</si>
  <si>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</si>
  <si>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</si>
  <si>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</si>
  <si>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</si>
  <si>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</si>
  <si>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</si>
  <si>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</si>
  <si>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</si>
  <si>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</si>
  <si>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</si>
  <si>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</si>
  <si>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</si>
  <si>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</si>
  <si>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</si>
  <si>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</si>
  <si>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</si>
  <si>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</si>
  <si>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</si>
  <si>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</si>
  <si>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</si>
  <si>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</si>
  <si>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</si>
  <si>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</si>
  <si>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</si>
  <si>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</si>
  <si>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</si>
  <si>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</si>
  <si>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</si>
  <si>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</si>
  <si>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</si>
  <si>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</si>
  <si>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</si>
  <si>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</si>
  <si>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</si>
  <si>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</si>
  <si>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</si>
  <si>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</si>
  <si>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</si>
  <si>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</si>
  <si>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</si>
  <si>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</si>
  <si>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</si>
  <si>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</si>
  <si>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</si>
  <si>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</si>
  <si>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</si>
  <si>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</si>
  <si>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</si>
  <si>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</si>
  <si>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</si>
  <si>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</si>
  <si>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</si>
  <si>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</si>
  <si>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</si>
  <si>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</si>
  <si>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</si>
  <si>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</si>
  <si>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</si>
  <si>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</si>
  <si>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</si>
  <si>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</si>
  <si>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</si>
  <si>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</si>
  <si>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</si>
  <si>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</si>
  <si>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</si>
  <si>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</si>
  <si>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</si>
  <si>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</si>
  <si>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</si>
  <si>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</si>
  <si>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</si>
  <si>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</si>
  <si>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</si>
  <si>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</si>
  <si>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</si>
  <si>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</si>
  <si>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</si>
  <si>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</si>
  <si>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</si>
  <si>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</si>
  <si>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</si>
  <si>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</si>
  <si>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</si>
  <si>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</si>
  <si>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</si>
  <si>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</si>
  <si>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</si>
  <si>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</si>
  <si>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</si>
  <si>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</si>
  <si>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</si>
  <si>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</si>
  <si>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</si>
  <si>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</si>
  <si>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</si>
  <si>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</si>
  <si>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</si>
  <si>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</si>
  <si>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</si>
  <si>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</si>
  <si>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</si>
  <si>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</si>
  <si>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</si>
  <si>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</si>
  <si>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</si>
  <si>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</si>
  <si>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</si>
  <si>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</si>
  <si>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</si>
  <si>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</si>
  <si>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</si>
  <si>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</si>
  <si>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</si>
  <si>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</si>
  <si>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</si>
  <si>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</si>
  <si>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</si>
  <si>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</si>
  <si>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</si>
  <si>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</si>
  <si>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</si>
  <si>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</si>
  <si>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</si>
  <si>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</si>
  <si>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</si>
  <si>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</si>
  <si>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</si>
  <si>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</si>
  <si>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</si>
  <si>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</si>
  <si>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</si>
  <si>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</si>
  <si>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</si>
  <si>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</si>
  <si>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</si>
  <si>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</si>
  <si>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</si>
  <si>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</si>
  <si>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</si>
  <si>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</si>
  <si>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</si>
  <si>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</si>
  <si>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</si>
  <si>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</si>
  <si>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</si>
  <si>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</si>
  <si>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</si>
  <si>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</si>
  <si>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</si>
  <si>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</si>
  <si>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</si>
  <si>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</si>
  <si>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</si>
  <si>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</si>
  <si>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</si>
  <si>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</si>
  <si>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</si>
  <si>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</si>
  <si>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</si>
  <si>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</si>
  <si>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</si>
  <si>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</si>
  <si>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</si>
  <si>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</si>
  <si>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</si>
  <si>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</si>
  <si>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</si>
  <si>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</si>
  <si>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</si>
  <si>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</si>
  <si>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</si>
  <si>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</si>
  <si>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</si>
  <si>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</si>
  <si>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</si>
  <si>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</si>
  <si>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</si>
  <si>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</si>
  <si>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</si>
  <si>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</si>
  <si>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</si>
  <si>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</si>
  <si>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</si>
  <si>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</si>
  <si>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</si>
  <si>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</si>
  <si>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</si>
  <si>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</si>
  <si>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</si>
  <si>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</si>
  <si>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</si>
  <si>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</si>
  <si>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</si>
  <si>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</si>
  <si>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</si>
  <si>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</si>
  <si>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</si>
  <si>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</si>
  <si>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</si>
  <si>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</si>
  <si>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</si>
  <si>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</si>
  <si>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</si>
  <si>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</si>
  <si>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</si>
  <si>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</si>
  <si>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</si>
  <si>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</si>
  <si>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</si>
  <si>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</si>
  <si>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</si>
  <si>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</si>
  <si>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</si>
  <si>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</si>
  <si>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</si>
  <si>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</si>
  <si>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</si>
  <si>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</si>
  <si>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</si>
  <si>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</si>
  <si>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</si>
  <si>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</si>
  <si>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</si>
  <si>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</si>
  <si>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</si>
  <si>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</si>
  <si>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</si>
  <si>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</si>
  <si>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</si>
  <si>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</si>
  <si>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</si>
  <si>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</si>
  <si>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</si>
  <si>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</si>
  <si>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</si>
  <si>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</si>
  <si>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</si>
  <si>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</si>
  <si>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</si>
  <si>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</si>
  <si>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</si>
  <si>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</si>
  <si>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</si>
  <si>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</si>
  <si>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</si>
  <si>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</si>
  <si>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</si>
  <si>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</si>
  <si>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</si>
  <si>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</si>
  <si>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</si>
  <si>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</si>
  <si>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</si>
  <si>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</si>
  <si>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</si>
  <si>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</si>
  <si>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</si>
  <si>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</si>
  <si>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</si>
  <si>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</si>
  <si>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</si>
  <si>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</si>
  <si>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</si>
  <si>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</si>
  <si>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</si>
  <si>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</si>
  <si>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</si>
  <si>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</si>
  <si>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</si>
  <si>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</si>
  <si>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</si>
  <si>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</si>
  <si>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</si>
  <si>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</si>
  <si>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</si>
  <si>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</si>
  <si>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</si>
  <si>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</si>
  <si>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</si>
  <si>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</si>
  <si>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</si>
  <si>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</si>
  <si>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</si>
  <si>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</si>
  <si>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</si>
  <si>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</si>
  <si>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</si>
  <si>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</si>
  <si>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</si>
  <si>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</si>
  <si>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</si>
  <si>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</si>
  <si>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</si>
  <si>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</si>
  <si>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</si>
  <si>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</si>
  <si>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</si>
  <si>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</si>
  <si>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</si>
  <si>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</si>
  <si>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</si>
  <si>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</si>
  <si>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</si>
  <si>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</si>
  <si>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</si>
  <si>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</si>
  <si>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</si>
  <si>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</si>
  <si>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</si>
  <si>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</si>
  <si>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</si>
  <si>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</si>
  <si>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</si>
  <si>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</si>
  <si>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</si>
  <si>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</si>
  <si>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</si>
  <si>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</si>
  <si>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</si>
  <si>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</si>
  <si>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</si>
  <si>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</si>
  <si>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</si>
  <si>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</si>
  <si>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</si>
  <si>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</si>
  <si>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</si>
  <si>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</si>
  <si>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</si>
  <si>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</si>
  <si>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</si>
  <si>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</si>
  <si>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</si>
  <si>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</si>
  <si>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</si>
  <si>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</si>
  <si>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</si>
  <si>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</si>
  <si>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</si>
  <si>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</si>
  <si>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</si>
  <si>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</si>
  <si>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</si>
  <si>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</si>
  <si>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</si>
  <si>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</si>
  <si>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</si>
  <si>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</si>
  <si>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</si>
  <si>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</si>
  <si>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</si>
  <si>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</si>
  <si>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</si>
  <si>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</si>
  <si>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</si>
  <si>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</si>
  <si>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</si>
  <si>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</si>
  <si>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</si>
  <si>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</si>
  <si>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</si>
  <si>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</si>
  <si>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</si>
  <si>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</si>
  <si>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</si>
  <si>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</si>
  <si>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</si>
  <si>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</si>
  <si>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</si>
  <si>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</si>
  <si>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</si>
  <si>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</si>
  <si>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</si>
  <si>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</si>
  <si>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</si>
  <si>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</si>
  <si>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</si>
  <si>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</si>
  <si>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</si>
  <si>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</si>
  <si>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</si>
  <si>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</si>
  <si>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</si>
  <si>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</si>
  <si>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</si>
  <si>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</si>
  <si>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</si>
  <si>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</si>
  <si>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</si>
  <si>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</si>
  <si>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</si>
  <si>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</si>
  <si>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</si>
  <si>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</si>
  <si>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</si>
  <si>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</si>
  <si>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</si>
  <si>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</si>
  <si>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</si>
  <si>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</si>
  <si>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</si>
  <si>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</si>
  <si>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</si>
  <si>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</si>
  <si>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</si>
  <si>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</si>
  <si>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</si>
  <si>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</si>
  <si>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</si>
  <si>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</si>
  <si>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</si>
  <si>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</si>
  <si>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</si>
  <si>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</si>
  <si>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</si>
  <si>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</si>
  <si>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</si>
  <si>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</si>
  <si>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</si>
  <si>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</si>
  <si>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</si>
  <si>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</si>
  <si>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</si>
  <si>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</si>
  <si>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</si>
  <si>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</si>
  <si>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</si>
  <si>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</si>
  <si>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</si>
  <si>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</si>
  <si>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</si>
  <si>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</si>
  <si>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</si>
  <si>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</si>
  <si>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</si>
  <si>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</si>
  <si>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</si>
  <si>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</si>
  <si>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</si>
  <si>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</si>
  <si>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</si>
  <si>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</si>
  <si>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</si>
  <si>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</si>
  <si>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</si>
  <si>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</si>
  <si>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</si>
  <si>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</si>
  <si>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</si>
  <si>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</si>
  <si>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</si>
  <si>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</si>
  <si>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</si>
  <si>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</si>
  <si>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</si>
  <si>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</si>
  <si>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</si>
  <si>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</si>
  <si>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</si>
  <si>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</si>
  <si>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</si>
  <si>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</si>
  <si>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</si>
  <si>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</si>
  <si>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</si>
  <si>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</si>
  <si>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</si>
  <si>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</si>
  <si>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</si>
  <si>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</si>
  <si>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</si>
  <si>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</si>
  <si>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</si>
  <si>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</si>
  <si>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</si>
  <si>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</si>
  <si>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</si>
  <si>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</si>
  <si>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</si>
  <si>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</si>
  <si>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</si>
  <si>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</si>
  <si>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</si>
  <si>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</si>
  <si>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</si>
  <si>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</si>
  <si>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</si>
  <si>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</si>
  <si>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</si>
  <si>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</si>
  <si>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</si>
  <si>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</si>
  <si>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</si>
  <si>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</si>
  <si>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</si>
  <si>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</si>
  <si>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</si>
  <si>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</si>
  <si>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</si>
  <si>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</si>
  <si>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</si>
  <si>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</si>
  <si>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</si>
  <si>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</si>
  <si>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</si>
  <si>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</si>
  <si>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</si>
  <si>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</si>
  <si>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</si>
  <si>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</si>
  <si>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</si>
  <si>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</si>
  <si>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</si>
  <si>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</si>
  <si>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</si>
  <si>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</si>
  <si>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</si>
  <si>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</si>
  <si>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</si>
  <si>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</si>
  <si>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</si>
  <si>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</si>
  <si>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</si>
  <si>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</si>
  <si>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</si>
  <si>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</si>
  <si>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</si>
  <si>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</si>
  <si>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</si>
  <si>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</si>
  <si>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</si>
  <si>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</si>
  <si>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</si>
  <si>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</si>
  <si>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</si>
  <si>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</si>
  <si>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</si>
  <si>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</si>
  <si>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</si>
  <si>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</si>
  <si>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</si>
  <si>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</si>
  <si>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</si>
  <si>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</si>
  <si>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</si>
  <si>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</si>
  <si>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</si>
  <si>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</si>
  <si>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</si>
  <si>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</si>
  <si>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</si>
  <si>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</si>
  <si>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</si>
  <si>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</si>
  <si>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</si>
  <si>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</si>
  <si>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</si>
  <si>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</si>
  <si>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</si>
  <si>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</si>
  <si>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</si>
  <si>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</si>
  <si>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</si>
  <si>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</si>
  <si>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</si>
  <si>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</si>
  <si>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</si>
  <si>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</si>
  <si>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</si>
  <si>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</si>
  <si>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</si>
  <si>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</si>
  <si>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</si>
  <si>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</si>
  <si>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</si>
  <si>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</si>
  <si>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</si>
  <si>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</si>
  <si>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</si>
  <si>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</si>
  <si>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</si>
  <si>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</si>
  <si>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</si>
  <si>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</si>
  <si>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</si>
  <si>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</si>
  <si>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</si>
  <si>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</si>
  <si>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</si>
  <si>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</si>
  <si>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</si>
  <si>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</si>
  <si>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</si>
  <si>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</si>
  <si>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</si>
  <si>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</si>
  <si>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</si>
  <si>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</si>
  <si>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</si>
  <si>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</si>
  <si>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</si>
  <si>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</si>
  <si>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</si>
  <si>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</si>
  <si>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</si>
  <si>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</si>
  <si>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</si>
  <si>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</si>
  <si>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</si>
  <si>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</si>
  <si>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</si>
  <si>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</si>
  <si>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</si>
  <si>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</si>
  <si>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</si>
  <si>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</si>
  <si>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</si>
  <si>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</si>
  <si>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</si>
  <si>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</si>
  <si>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</si>
  <si>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</si>
  <si>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</si>
  <si>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</si>
  <si>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</si>
  <si>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</si>
  <si>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</si>
  <si>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</si>
  <si>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</si>
  <si>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</si>
  <si>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</si>
  <si>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</si>
  <si>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</si>
  <si>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</si>
  <si>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</si>
  <si>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</si>
  <si>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</si>
  <si>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</si>
  <si>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</si>
  <si>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</si>
  <si>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</si>
  <si>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</si>
  <si>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</si>
  <si>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</si>
  <si>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</si>
  <si>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</si>
  <si>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</si>
  <si>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</si>
  <si>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</si>
  <si>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</si>
  <si>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</si>
  <si>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</si>
  <si>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</si>
  <si>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</si>
  <si>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</si>
  <si>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</si>
  <si>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</si>
  <si>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</si>
  <si>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</si>
  <si>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</si>
  <si>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</si>
  <si>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</si>
  <si>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</si>
  <si>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</si>
  <si>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</si>
  <si>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</si>
  <si>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</si>
  <si>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</si>
  <si>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</si>
  <si>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</si>
  <si>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</si>
  <si>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</si>
  <si>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</si>
  <si>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</si>
  <si>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</si>
  <si>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</si>
  <si>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</si>
  <si>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</si>
  <si>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</si>
  <si>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</si>
  <si>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</si>
  <si>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</si>
  <si>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</si>
  <si>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</si>
  <si>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</si>
  <si>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</si>
  <si>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</si>
  <si>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</si>
  <si>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</si>
  <si>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</si>
  <si>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</si>
  <si>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</si>
  <si>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</si>
  <si>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</si>
  <si>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</si>
  <si>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</si>
  <si>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</si>
  <si>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</si>
  <si>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</si>
  <si>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</si>
  <si>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</si>
  <si>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</si>
  <si>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</si>
  <si>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</si>
  <si>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</si>
  <si>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</si>
  <si>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</si>
  <si>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</si>
  <si>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</si>
  <si>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</si>
  <si>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</si>
  <si>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</si>
  <si>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</si>
  <si>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</si>
  <si>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</si>
  <si>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</si>
  <si>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</si>
  <si>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</si>
  <si>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</si>
  <si>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</si>
  <si>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</si>
  <si>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</si>
  <si>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</si>
  <si>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</si>
  <si>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</si>
  <si>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</si>
  <si>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</si>
  <si>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</si>
  <si>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</si>
  <si>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</si>
  <si>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</si>
  <si>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</si>
  <si>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</si>
  <si>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</si>
  <si>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</si>
  <si>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</si>
  <si>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</si>
  <si>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</si>
  <si>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</si>
  <si>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</si>
  <si>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</si>
  <si>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</si>
  <si>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</si>
  <si>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</si>
  <si>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</si>
  <si>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</si>
  <si>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</si>
  <si>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</si>
  <si>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</si>
  <si>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</si>
  <si>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</si>
  <si>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</si>
  <si>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</si>
  <si>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</si>
  <si>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</si>
  <si>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</si>
  <si>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</si>
  <si>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</si>
  <si>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</si>
  <si>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</si>
  <si>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</si>
  <si>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</si>
  <si>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</si>
  <si>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</si>
  <si>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</si>
  <si>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</si>
  <si>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</si>
  <si>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</si>
  <si>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</si>
  <si>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</si>
  <si>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</si>
  <si>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</si>
  <si>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</si>
  <si>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</si>
  <si>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</si>
  <si>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</si>
  <si>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</si>
  <si>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</si>
  <si>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</si>
  <si>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</si>
  <si>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</si>
  <si>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</si>
  <si>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</si>
  <si>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</si>
  <si>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</si>
  <si>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</si>
  <si>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</si>
  <si>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</si>
  <si>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</si>
  <si>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</si>
  <si>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</si>
  <si>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</si>
  <si>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</si>
  <si>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</si>
  <si>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</si>
  <si>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</si>
  <si>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</si>
  <si>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</si>
  <si>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</si>
  <si>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</si>
  <si>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</si>
  <si>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</si>
  <si>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</si>
  <si>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</si>
  <si>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</si>
  <si>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</si>
  <si>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</si>
  <si>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</si>
  <si>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</si>
  <si>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</si>
  <si>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</si>
  <si>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</si>
  <si>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</si>
  <si>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</si>
  <si>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</si>
  <si>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</si>
  <si>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</si>
  <si>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</si>
  <si>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</si>
  <si>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</si>
  <si>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</si>
  <si>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</si>
  <si>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</si>
  <si>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</si>
  <si>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</si>
  <si>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</si>
  <si>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</si>
  <si>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</si>
  <si>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</si>
  <si>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</si>
  <si>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</si>
  <si>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</si>
  <si>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</si>
  <si>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</si>
  <si>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</si>
  <si>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</si>
  <si>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</si>
  <si>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</si>
  <si>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</si>
  <si>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</si>
  <si>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</si>
  <si>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</si>
  <si>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</si>
  <si>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</si>
  <si>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</si>
  <si>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</si>
  <si>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</si>
  <si>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</si>
  <si>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</si>
  <si>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</si>
  <si>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</si>
  <si>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</si>
  <si>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</si>
  <si>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</si>
  <si>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</si>
  <si>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</si>
  <si>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</si>
  <si>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</si>
  <si>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</si>
  <si>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</si>
  <si>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</si>
  <si>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</si>
  <si>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</si>
  <si>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</si>
  <si>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</si>
  <si>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</si>
  <si>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</si>
  <si>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</si>
  <si>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</si>
  <si>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</si>
  <si>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</si>
  <si>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</si>
  <si>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</si>
  <si>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</si>
  <si>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</si>
  <si>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</si>
  <si>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</si>
  <si>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</si>
  <si>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</si>
  <si>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</si>
  <si>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</si>
  <si>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</si>
  <si>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</si>
  <si>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</si>
  <si>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</si>
  <si>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</si>
  <si>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</si>
  <si>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</si>
  <si>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</si>
  <si>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</si>
  <si>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</si>
  <si>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</si>
  <si>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</si>
  <si>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</si>
  <si>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</si>
  <si>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</si>
  <si>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</si>
  <si>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</si>
  <si>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</si>
  <si>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</si>
  <si>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</si>
  <si>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</si>
  <si>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</si>
  <si>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</si>
  <si>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</si>
  <si>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</si>
  <si>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</si>
  <si>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</si>
  <si>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</si>
  <si>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</si>
  <si>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</si>
  <si>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</si>
  <si>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</si>
  <si>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</si>
  <si>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</si>
  <si>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</si>
  <si>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</si>
  <si>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</si>
  <si>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</si>
  <si>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</si>
  <si>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</si>
  <si>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</si>
  <si>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</si>
  <si>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</si>
  <si>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</si>
  <si>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</si>
  <si>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</si>
  <si>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</si>
  <si>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</si>
  <si>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</si>
  <si>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</si>
  <si>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</si>
  <si>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</si>
  <si>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</si>
  <si>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</si>
  <si>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</si>
  <si>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</si>
  <si>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</si>
  <si>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</si>
  <si>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</si>
  <si>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</si>
  <si>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</si>
  <si>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</si>
  <si>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</si>
  <si>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</si>
  <si>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</si>
  <si>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</si>
  <si>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</si>
  <si>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</si>
  <si>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</si>
  <si>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</si>
  <si>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</si>
  <si>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</si>
  <si>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</si>
  <si>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</si>
  <si>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</si>
  <si>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</si>
  <si>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</si>
  <si>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</si>
  <si>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</si>
  <si>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</si>
  <si>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</si>
  <si>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</si>
  <si>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</si>
  <si>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</si>
  <si>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</si>
  <si>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</si>
  <si>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</si>
  <si>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</si>
  <si>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</si>
  <si>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</si>
  <si>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</si>
  <si>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</si>
  <si>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</si>
  <si>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</si>
  <si>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</si>
  <si>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</si>
  <si>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</si>
  <si>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</si>
  <si>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</si>
  <si>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</si>
  <si>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</si>
  <si>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</si>
  <si>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</si>
  <si>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</si>
  <si>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</si>
  <si>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</si>
  <si>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</si>
  <si>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</si>
  <si>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</si>
  <si>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</si>
  <si>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</si>
  <si>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</si>
  <si>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</si>
  <si>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</si>
  <si>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</si>
  <si>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</si>
  <si>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</si>
  <si>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</si>
  <si>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</si>
  <si>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</si>
  <si>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</si>
  <si>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</si>
  <si>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</si>
  <si>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</si>
  <si>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</si>
  <si>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</si>
  <si>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</si>
  <si>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</si>
  <si>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</si>
  <si>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</si>
  <si>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</si>
  <si>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</si>
  <si>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</si>
  <si>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</si>
  <si>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</si>
  <si>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</si>
  <si>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</si>
  <si>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</si>
  <si>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</si>
  <si>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</si>
  <si>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</si>
  <si>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</si>
  <si>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</si>
  <si>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</si>
  <si>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</si>
  <si>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</si>
  <si>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</si>
  <si>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</si>
  <si>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</si>
  <si>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</si>
  <si>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</si>
  <si>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</si>
  <si>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</si>
  <si>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</si>
  <si>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</si>
  <si>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</si>
  <si>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</si>
  <si>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</si>
  <si>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</si>
  <si>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</si>
  <si>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</si>
  <si>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</si>
  <si>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</si>
  <si>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</si>
  <si>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</si>
  <si>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</si>
  <si>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</si>
  <si>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</si>
  <si>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</si>
  <si>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</si>
  <si>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</si>
  <si>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</si>
  <si>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</si>
  <si>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</si>
  <si>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</si>
  <si>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</si>
  <si>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</si>
  <si>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</si>
  <si>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</si>
  <si>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</si>
  <si>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</si>
  <si>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</si>
  <si>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</si>
  <si>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</si>
  <si>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</si>
  <si>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</si>
  <si>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</si>
  <si>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</si>
  <si>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</si>
  <si>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</si>
  <si>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</si>
  <si>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</si>
  <si>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</si>
  <si>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</si>
  <si>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</si>
  <si>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</si>
  <si>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</si>
  <si>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</si>
  <si>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</si>
  <si>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</si>
  <si>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</si>
  <si>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</si>
  <si>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</si>
  <si>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</si>
  <si>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</si>
  <si>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</si>
  <si>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</si>
  <si>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</si>
  <si>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</si>
  <si>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</si>
  <si>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</si>
  <si>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</si>
  <si>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</si>
  <si>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</si>
  <si>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</si>
  <si>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</si>
  <si>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</si>
  <si>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</si>
  <si>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</si>
  <si>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</si>
  <si>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</si>
  <si>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</si>
  <si>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</si>
  <si>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</si>
  <si>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</si>
  <si>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</si>
  <si>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</si>
  <si>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</si>
  <si>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</si>
  <si>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</si>
  <si>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</si>
  <si>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</si>
  <si>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</si>
  <si>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</si>
  <si>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</si>
  <si>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</si>
  <si>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</si>
  <si>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</si>
  <si>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</si>
  <si>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</si>
  <si>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</si>
  <si>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</si>
  <si>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</si>
  <si>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</si>
  <si>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</si>
  <si>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</si>
  <si>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</si>
  <si>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</si>
  <si>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</si>
  <si>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</si>
  <si>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</si>
  <si>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</si>
  <si>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</si>
  <si>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</si>
  <si>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</si>
  <si>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</si>
  <si>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</si>
  <si>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</si>
  <si>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</si>
  <si>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</si>
  <si>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</si>
  <si>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</si>
  <si>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</si>
  <si>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</si>
  <si>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</si>
  <si>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</si>
  <si>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</si>
  <si>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</si>
  <si>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</si>
  <si>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</si>
  <si>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</si>
  <si>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</si>
  <si>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</si>
  <si>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</si>
  <si>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</si>
  <si>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</si>
  <si>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</si>
  <si>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</si>
  <si>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</si>
  <si>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</si>
  <si>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</si>
  <si>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</si>
  <si>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</si>
  <si>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</si>
  <si>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</si>
  <si>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</si>
  <si>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</si>
  <si>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</si>
  <si>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</si>
  <si>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</si>
  <si>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</si>
  <si>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</si>
  <si>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</si>
  <si>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</si>
  <si>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</si>
  <si>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</si>
  <si>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</si>
  <si>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</si>
  <si>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</si>
  <si>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</si>
  <si>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</si>
  <si>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</si>
  <si>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</si>
  <si>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</si>
  <si>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</si>
  <si>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</si>
  <si>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</si>
  <si>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</si>
  <si>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</si>
  <si>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</si>
  <si>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</si>
  <si>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</si>
  <si>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</si>
  <si>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</si>
  <si>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</si>
  <si>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</si>
  <si>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</si>
  <si>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</si>
  <si>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</si>
  <si>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</si>
  <si>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</si>
  <si>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</si>
  <si>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</si>
  <si>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</si>
  <si>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</si>
  <si>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</si>
  <si>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</si>
  <si>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</si>
  <si>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</si>
  <si>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</si>
  <si>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</si>
  <si>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</si>
  <si>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</si>
  <si>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</si>
  <si>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</si>
  <si>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</si>
  <si>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</si>
  <si>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</si>
  <si>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</si>
  <si>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</si>
  <si>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</si>
  <si>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</si>
  <si>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</si>
  <si>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</si>
  <si>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</si>
  <si>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</si>
  <si>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</si>
  <si>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</si>
  <si>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</si>
  <si>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</si>
  <si>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</si>
  <si>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</si>
  <si>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</si>
  <si>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</si>
  <si>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</si>
  <si>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</si>
  <si>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</si>
  <si>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</si>
  <si>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</si>
  <si>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</si>
  <si>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</si>
  <si>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</si>
  <si>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</si>
  <si>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</si>
  <si>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</si>
  <si>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</si>
  <si>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</si>
  <si>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</si>
  <si>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</si>
  <si>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</si>
  <si>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</si>
  <si>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</si>
  <si>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</si>
  <si>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</si>
  <si>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</si>
  <si>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</si>
  <si>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</si>
  <si>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</si>
  <si>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</si>
  <si>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</si>
  <si>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</si>
  <si>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</si>
  <si>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</si>
  <si>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</si>
  <si>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</si>
  <si>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</si>
  <si>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</si>
  <si>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</si>
  <si>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</si>
  <si>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</si>
  <si>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</si>
  <si>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</si>
  <si>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</si>
  <si>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</si>
  <si>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</si>
  <si>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</si>
  <si>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</si>
  <si>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</si>
  <si>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</si>
  <si>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</si>
  <si>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</si>
  <si>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</si>
  <si>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</si>
  <si>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</si>
  <si>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</si>
  <si>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</si>
  <si>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</si>
  <si>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</si>
  <si>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</si>
  <si>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</si>
  <si>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</si>
  <si>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</si>
  <si>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</si>
  <si>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</si>
  <si>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</si>
  <si>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</si>
  <si>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</si>
  <si>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</si>
  <si>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</si>
  <si>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</si>
  <si>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</si>
  <si>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</si>
  <si>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</si>
  <si>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</si>
  <si>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</si>
  <si>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</si>
  <si>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</si>
  <si>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</si>
  <si>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</si>
  <si>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</si>
  <si>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</si>
  <si>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</si>
  <si>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</si>
  <si>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</si>
  <si>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</si>
  <si>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</si>
  <si>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</si>
  <si>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</si>
  <si>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</si>
  <si>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</si>
  <si>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</si>
  <si>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</si>
  <si>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</si>
  <si>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</si>
  <si>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</si>
  <si>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</si>
  <si>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</si>
  <si>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</si>
  <si>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</si>
  <si>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</si>
  <si>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</si>
  <si>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</si>
  <si>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</si>
  <si>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</si>
  <si>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</si>
  <si>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</si>
  <si>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</si>
  <si>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</si>
  <si>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</si>
  <si>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</si>
  <si>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</si>
  <si>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</si>
  <si>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</si>
  <si>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</si>
  <si>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</si>
  <si>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</si>
  <si>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</si>
  <si>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</si>
  <si>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</si>
  <si>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</si>
  <si>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</si>
  <si>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</si>
  <si>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</si>
  <si>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</si>
  <si>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</si>
  <si>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</si>
  <si>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</si>
  <si>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</si>
  <si>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</si>
  <si>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</si>
  <si>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</si>
  <si>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</si>
  <si>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</si>
  <si>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</si>
  <si>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</si>
  <si>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</si>
  <si>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</si>
  <si>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</si>
  <si>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</si>
  <si>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</si>
  <si>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</si>
  <si>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</si>
  <si>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</si>
  <si>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</si>
  <si>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</si>
  <si>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</si>
  <si>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</si>
  <si>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</si>
  <si>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</si>
  <si>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</si>
  <si>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</si>
  <si>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</si>
  <si>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</si>
  <si>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</si>
  <si>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</si>
  <si>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</si>
  <si>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</si>
  <si>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</si>
  <si>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</si>
  <si>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</si>
  <si>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</si>
  <si>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</si>
  <si>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</si>
  <si>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</si>
  <si>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</si>
  <si>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</si>
  <si>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</si>
  <si>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</si>
  <si>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</si>
  <si>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</si>
  <si>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</si>
  <si>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</si>
  <si>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</si>
  <si>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</si>
  <si>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</si>
  <si>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</si>
  <si>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</si>
  <si>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</si>
  <si>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</si>
  <si>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</si>
  <si>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</si>
  <si>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</si>
  <si>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</si>
  <si>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</si>
  <si>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</si>
  <si>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</si>
  <si>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</si>
  <si>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</si>
  <si>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</si>
  <si>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</si>
  <si>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</si>
  <si>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</si>
  <si>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</si>
  <si>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</si>
  <si>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</si>
  <si>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</si>
  <si>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</si>
  <si>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</si>
  <si>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</si>
  <si>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</si>
  <si>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</si>
  <si>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</si>
  <si>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</si>
  <si>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</si>
  <si>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</si>
  <si>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</si>
  <si>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</si>
  <si>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</si>
  <si>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</si>
  <si>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</si>
  <si>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</si>
  <si>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</si>
  <si>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</si>
  <si>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</si>
  <si>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</si>
  <si>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</si>
  <si>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</si>
  <si>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</si>
  <si>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</si>
  <si>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</si>
  <si>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</si>
  <si>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</si>
  <si>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</si>
  <si>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</si>
  <si>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</si>
  <si>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</si>
  <si>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</si>
  <si>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</si>
  <si>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</si>
  <si>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</si>
  <si>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</si>
  <si>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</si>
  <si>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</si>
  <si>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</si>
  <si>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</si>
  <si>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</si>
  <si>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</si>
  <si>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</si>
  <si>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</si>
  <si>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</si>
  <si>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</si>
  <si>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</si>
  <si>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</si>
  <si>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</si>
  <si>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</si>
  <si>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</si>
  <si>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</si>
  <si>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</si>
  <si>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</si>
  <si>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</si>
  <si>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</si>
  <si>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</si>
  <si>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</si>
  <si>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</si>
  <si>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</si>
  <si>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</si>
  <si>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</si>
  <si>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</si>
  <si>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</si>
  <si>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</si>
  <si>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</si>
  <si>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</si>
  <si>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</si>
  <si>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</si>
  <si>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</si>
  <si>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</si>
  <si>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</si>
  <si>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</si>
  <si>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</si>
  <si>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</si>
  <si>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</si>
  <si>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</si>
  <si>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</si>
  <si>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</si>
  <si>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</si>
  <si>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</si>
  <si>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</si>
  <si>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</si>
  <si>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</si>
  <si>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</si>
  <si>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</si>
  <si>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</si>
  <si>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</si>
  <si>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</si>
  <si>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</si>
  <si>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</si>
  <si>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</si>
  <si>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</si>
  <si>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</si>
  <si>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</si>
  <si>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</si>
  <si>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</si>
  <si>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</si>
  <si>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</si>
  <si>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</si>
  <si>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</si>
  <si>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</si>
  <si>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</si>
  <si>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</si>
  <si>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</si>
  <si>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</si>
  <si>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</si>
  <si>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</si>
  <si>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</si>
  <si>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</si>
  <si>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</si>
  <si>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</si>
  <si>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</si>
  <si>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</si>
  <si>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</si>
  <si>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</si>
  <si>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</si>
  <si>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</si>
  <si>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</si>
  <si>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</si>
  <si>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</si>
  <si>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</si>
  <si>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</si>
  <si>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</si>
  <si>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</si>
  <si>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</si>
  <si>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</si>
  <si>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</si>
  <si>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</si>
  <si>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</si>
  <si>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</si>
  <si>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</si>
  <si>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</si>
  <si>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</si>
  <si>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</si>
  <si>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</si>
  <si>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</si>
  <si>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</si>
  <si>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</si>
  <si>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</si>
  <si>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</si>
  <si>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</si>
  <si>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</si>
  <si>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</si>
  <si>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</si>
  <si>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</si>
  <si>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</si>
  <si>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</si>
  <si>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</si>
  <si>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</si>
  <si>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</si>
  <si>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</si>
  <si>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</si>
  <si>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</si>
  <si>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</si>
  <si>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</si>
  <si>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</si>
  <si>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</si>
  <si>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</si>
  <si>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</si>
  <si>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</si>
  <si>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</si>
  <si>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</si>
  <si>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</si>
  <si>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</si>
  <si>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</si>
  <si>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</si>
  <si>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</si>
  <si>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</si>
  <si>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</si>
  <si>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</si>
  <si>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</si>
  <si>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</si>
  <si>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</si>
  <si>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</si>
  <si>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</si>
  <si>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</si>
  <si>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</si>
  <si>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</si>
  <si>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</si>
  <si>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</si>
  <si>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</si>
  <si>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</si>
  <si>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</si>
  <si>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</si>
  <si>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</si>
  <si>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</si>
  <si>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</si>
  <si>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</si>
  <si>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</si>
  <si>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</si>
  <si>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</si>
  <si>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</si>
  <si>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</si>
  <si>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</si>
  <si>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</si>
  <si>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</si>
  <si>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</si>
  <si>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</si>
  <si>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</si>
  <si>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</si>
  <si>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</si>
  <si>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</si>
  <si>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</si>
  <si>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</si>
  <si>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</si>
  <si>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</si>
  <si>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</si>
  <si>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</si>
  <si>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</si>
  <si>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</si>
  <si>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</si>
  <si>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</si>
  <si>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</si>
  <si>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</si>
  <si>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</si>
  <si>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</si>
  <si>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</si>
  <si>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</si>
  <si>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</si>
  <si>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</si>
  <si>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</si>
  <si>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</si>
  <si>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</si>
  <si>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</si>
  <si>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</si>
  <si>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</si>
  <si>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</si>
  <si>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</si>
  <si>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</si>
  <si>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</si>
  <si>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</si>
  <si>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</si>
  <si>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</si>
  <si>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</si>
  <si>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</si>
  <si>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</si>
  <si>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</si>
  <si>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</si>
  <si>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</si>
  <si>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</si>
  <si>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</si>
  <si>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</si>
  <si>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</si>
  <si>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</si>
  <si>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</si>
  <si>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</si>
  <si>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</si>
  <si>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</si>
  <si>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</si>
  <si>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</si>
  <si>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</si>
  <si>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</si>
  <si>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</si>
  <si>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</si>
  <si>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</si>
  <si>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</si>
  <si>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</si>
  <si>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</si>
  <si>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</si>
  <si>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</si>
  <si>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</si>
  <si>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</si>
  <si>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</si>
  <si>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</si>
  <si>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</si>
  <si>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</si>
  <si>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</si>
  <si>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</si>
  <si>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</si>
  <si>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</si>
  <si>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</si>
  <si>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</si>
  <si>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</si>
  <si>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</si>
  <si>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</si>
  <si>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</si>
  <si>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</si>
  <si>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</si>
  <si>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</si>
  <si>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</si>
  <si>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</si>
  <si>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</si>
  <si>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</si>
  <si>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</si>
  <si>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</si>
  <si>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</si>
  <si>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</si>
  <si>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</si>
  <si>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</si>
  <si>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</si>
  <si>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</si>
  <si>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</si>
  <si>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</si>
  <si>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</si>
  <si>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</si>
  <si>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</si>
  <si>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</si>
  <si>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</si>
  <si>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</si>
  <si>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</si>
  <si>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</si>
  <si>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</si>
  <si>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</si>
  <si>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</si>
  <si>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</si>
  <si>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</si>
  <si>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</si>
  <si>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</si>
  <si>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</si>
  <si>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</si>
  <si>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</si>
  <si>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</si>
  <si>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</si>
  <si>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</si>
  <si>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</si>
  <si>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</si>
  <si>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</si>
  <si>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</si>
  <si>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</si>
  <si>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</si>
  <si>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</si>
  <si>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</si>
  <si>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</si>
  <si>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</si>
  <si>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</si>
  <si>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</si>
  <si>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</si>
  <si>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</si>
  <si>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</si>
  <si>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</si>
  <si>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</si>
  <si>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</si>
  <si>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</si>
  <si>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</si>
  <si>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</si>
  <si>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</si>
  <si>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</si>
  <si>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</si>
  <si>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</si>
  <si>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</si>
  <si>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</si>
  <si>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</si>
  <si>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</si>
  <si>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</si>
  <si>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</si>
  <si>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</si>
  <si>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</si>
  <si>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</si>
  <si>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</si>
  <si>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</si>
  <si>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</si>
  <si>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</si>
  <si>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</si>
  <si>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</si>
  <si>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</si>
  <si>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</si>
  <si>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</si>
  <si>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</si>
  <si>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</si>
  <si>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</si>
  <si>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</si>
  <si>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</si>
  <si>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</si>
  <si>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</si>
  <si>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</si>
  <si>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</si>
  <si>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</si>
  <si>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</si>
  <si>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</si>
  <si>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</si>
  <si>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</si>
  <si>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</si>
  <si>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</si>
  <si>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</si>
  <si>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</si>
  <si>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</si>
  <si>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</si>
  <si>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</si>
  <si>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</si>
  <si>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</si>
  <si>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</si>
  <si>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</si>
  <si>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</si>
  <si>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</si>
  <si>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</si>
  <si>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</si>
  <si>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</si>
  <si>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</si>
  <si>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</si>
  <si>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</si>
  <si>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</si>
  <si>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</si>
  <si>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</si>
  <si>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</si>
  <si>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</si>
  <si>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</si>
  <si>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</si>
  <si>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</si>
  <si>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</si>
  <si>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</si>
  <si>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</si>
  <si>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</si>
  <si>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</si>
  <si>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</si>
  <si>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</si>
  <si>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</si>
  <si>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</si>
  <si>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</si>
  <si>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</si>
  <si>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</si>
  <si>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</si>
  <si>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</si>
  <si>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</si>
  <si>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</si>
  <si>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</si>
  <si>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</si>
  <si>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</si>
  <si>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</si>
  <si>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</si>
  <si>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</si>
  <si>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</si>
  <si>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</si>
  <si>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</si>
  <si>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</si>
  <si>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</si>
  <si>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</si>
  <si>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</si>
  <si>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</si>
  <si>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</si>
  <si>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</si>
  <si>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</si>
  <si>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</si>
  <si>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</si>
  <si>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</si>
  <si>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</si>
  <si>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</si>
  <si>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</si>
  <si>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</si>
  <si>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</si>
  <si>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</si>
  <si>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</si>
  <si>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</si>
  <si>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</si>
  <si>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</si>
  <si>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</si>
  <si>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</si>
  <si>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</si>
  <si>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</si>
  <si>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</si>
  <si>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</si>
  <si>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</si>
  <si>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</si>
  <si>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</si>
  <si>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</si>
  <si>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</si>
  <si>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</si>
  <si>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</si>
  <si>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</si>
  <si>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</si>
  <si>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</si>
  <si>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</si>
  <si>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</si>
  <si>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</si>
  <si>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</si>
  <si>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</si>
  <si>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</si>
  <si>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</si>
  <si>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</si>
  <si>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</si>
  <si>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</si>
  <si>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</si>
  <si>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</si>
  <si>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</si>
  <si>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</si>
  <si>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</si>
  <si>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</si>
  <si>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</si>
  <si>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</si>
  <si>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</si>
  <si>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</si>
  <si>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</si>
  <si>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</si>
  <si>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</si>
  <si>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</si>
  <si>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</si>
  <si>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</si>
  <si>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</si>
  <si>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</si>
  <si>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</si>
  <si>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</si>
  <si>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</si>
  <si>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</si>
  <si>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</si>
  <si>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</si>
  <si>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</si>
  <si>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</si>
  <si>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</si>
  <si>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</si>
  <si>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</si>
  <si>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</si>
  <si>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</si>
  <si>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</si>
  <si>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</si>
  <si>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</si>
  <si>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</si>
  <si>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</si>
  <si>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</si>
  <si>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</si>
  <si>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</si>
  <si>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</si>
  <si>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</si>
  <si>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</si>
  <si>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</si>
  <si>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</si>
  <si>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</si>
  <si>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</si>
  <si>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</si>
  <si>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</si>
  <si>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</si>
  <si>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</si>
  <si>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</si>
  <si>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</si>
  <si>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</si>
  <si>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</si>
  <si>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</si>
  <si>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</si>
  <si>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</si>
  <si>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</si>
  <si>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</si>
  <si>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</si>
  <si>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</si>
  <si>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</si>
  <si>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</si>
  <si>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</si>
  <si>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</si>
  <si>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</si>
  <si>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</si>
  <si>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</si>
  <si>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</si>
  <si>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</si>
  <si>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</si>
  <si>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</si>
  <si>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</si>
  <si>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</si>
  <si>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</si>
  <si>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</si>
  <si>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</si>
  <si>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</si>
  <si>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</si>
  <si>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</si>
  <si>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</si>
  <si>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</si>
  <si>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</si>
  <si>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</si>
  <si>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</si>
  <si>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</si>
  <si>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</si>
  <si>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</si>
  <si>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</si>
  <si>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</si>
  <si>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</si>
  <si>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</si>
  <si>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</si>
  <si>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</si>
  <si>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</si>
  <si>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</si>
  <si>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</si>
  <si>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</si>
  <si>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</si>
  <si>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</si>
  <si>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</si>
  <si>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</si>
  <si>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</si>
  <si>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</si>
  <si>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</si>
  <si>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</si>
  <si>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</si>
  <si>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</si>
  <si>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</si>
  <si>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</si>
  <si>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</si>
  <si>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</si>
  <si>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</si>
  <si>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</si>
  <si>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</si>
  <si>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</si>
  <si>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</si>
  <si>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</si>
  <si>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</si>
  <si>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</si>
  <si>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</si>
  <si>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</si>
  <si>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</si>
  <si>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</si>
  <si>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</si>
  <si>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</si>
  <si>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</si>
  <si>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</si>
  <si>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</si>
  <si>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</si>
  <si>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</si>
  <si>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</si>
  <si>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</si>
  <si>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</si>
  <si>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</si>
  <si>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</si>
  <si>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</si>
  <si>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</si>
  <si>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</si>
  <si>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</si>
  <si>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</si>
  <si>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</si>
  <si>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</si>
  <si>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</si>
  <si>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</si>
  <si>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</si>
  <si>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</si>
  <si>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</si>
  <si>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</si>
  <si>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</si>
  <si>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</si>
  <si>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</si>
  <si>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</si>
  <si>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</si>
  <si>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</si>
  <si>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</si>
  <si>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</si>
  <si>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</si>
  <si>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</si>
  <si>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</si>
  <si>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</si>
  <si>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</si>
  <si>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</si>
  <si>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</si>
  <si>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</si>
  <si>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</si>
  <si>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</si>
  <si>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</si>
  <si>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</si>
  <si>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</si>
  <si>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</si>
  <si>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</si>
  <si>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</si>
  <si>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</si>
  <si>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</si>
  <si>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</si>
  <si>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</si>
  <si>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</si>
  <si>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</si>
  <si>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</si>
  <si>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</si>
  <si>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</si>
  <si>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</si>
  <si>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</si>
  <si>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</si>
  <si>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</si>
  <si>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</si>
  <si>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</si>
  <si>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</si>
  <si>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</si>
  <si>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</si>
  <si>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</si>
  <si>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</si>
  <si>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</si>
  <si>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</si>
  <si>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</si>
  <si>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</si>
  <si>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</si>
  <si>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</si>
  <si>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</si>
  <si>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</si>
  <si>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</si>
  <si>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</si>
  <si>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</si>
  <si>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</si>
  <si>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</si>
  <si>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</si>
  <si>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</si>
  <si>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</si>
  <si>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</si>
  <si>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</si>
  <si>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</si>
  <si>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</si>
  <si>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</si>
  <si>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</si>
  <si>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</si>
  <si>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</si>
  <si>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</si>
  <si>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</si>
  <si>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</si>
  <si>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</si>
  <si>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</si>
  <si>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</si>
  <si>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</si>
  <si>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</si>
  <si>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</si>
  <si>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</si>
  <si>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</si>
  <si>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</si>
  <si>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</si>
  <si>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</si>
  <si>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</si>
  <si>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</si>
  <si>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</si>
  <si>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</si>
  <si>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</si>
  <si>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</si>
  <si>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</si>
  <si>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</si>
  <si>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</si>
  <si>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</si>
  <si>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</si>
  <si>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</si>
  <si>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</si>
  <si>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</si>
  <si>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</si>
  <si>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</si>
  <si>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</si>
  <si>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</si>
  <si>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</si>
  <si>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</si>
  <si>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</si>
  <si>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</si>
  <si>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</si>
  <si>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</si>
  <si>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</si>
  <si>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</si>
  <si>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</si>
  <si>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</si>
  <si>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</si>
  <si>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</si>
  <si>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</si>
  <si>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</si>
  <si>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</si>
  <si>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</si>
  <si>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</si>
  <si>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</si>
  <si>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</si>
  <si>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</si>
  <si>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</si>
  <si>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</si>
  <si>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</si>
  <si>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</si>
  <si>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</si>
  <si>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</si>
  <si>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</si>
  <si>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</si>
  <si>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</si>
  <si>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</si>
  <si>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</si>
  <si>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</si>
  <si>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</si>
  <si>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</si>
  <si>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</si>
  <si>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</si>
  <si>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</si>
  <si>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</si>
  <si>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</si>
  <si>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</si>
  <si>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</si>
  <si>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</si>
  <si>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</si>
  <si>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</si>
  <si>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</si>
  <si>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</si>
  <si>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</si>
  <si>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</si>
  <si>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</si>
  <si>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</si>
  <si>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</si>
  <si>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</si>
  <si>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</si>
  <si>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</si>
  <si>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</si>
  <si>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</si>
  <si>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</si>
  <si>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</si>
  <si>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</si>
  <si>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</si>
  <si>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</si>
  <si>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</si>
  <si>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</si>
  <si>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</si>
  <si>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</si>
  <si>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</si>
  <si>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</si>
  <si>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</si>
  <si>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</si>
  <si>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</si>
  <si>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</si>
  <si>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</si>
  <si>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</si>
  <si>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</si>
  <si>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</si>
  <si>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</si>
  <si>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</si>
  <si>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</si>
  <si>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</si>
  <si>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</si>
  <si>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</si>
  <si>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</si>
  <si>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</si>
  <si>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</si>
  <si>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</si>
  <si>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</si>
  <si>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</si>
  <si>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</si>
  <si>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</si>
  <si>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</si>
  <si>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</si>
  <si>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</si>
  <si>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</si>
  <si>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</si>
  <si>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</si>
  <si>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</si>
  <si>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</si>
  <si>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</si>
  <si>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</si>
  <si>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</si>
  <si>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</si>
  <si>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</si>
  <si>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</si>
  <si>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</si>
  <si>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</si>
  <si>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</si>
  <si>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</si>
  <si>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</si>
  <si>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</si>
  <si>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</si>
  <si>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</si>
  <si>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</si>
  <si>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</si>
  <si>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</si>
  <si>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</si>
  <si>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</si>
  <si>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</si>
  <si>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</si>
  <si>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</si>
  <si>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</si>
  <si>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</si>
  <si>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</si>
  <si>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</si>
  <si>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</si>
  <si>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</si>
  <si>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</si>
  <si>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</si>
  <si>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</si>
  <si>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</si>
  <si>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</si>
  <si>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</si>
  <si>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</si>
  <si>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</si>
  <si>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</si>
  <si>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</si>
  <si>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</si>
  <si>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</si>
  <si>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</si>
  <si>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</si>
  <si>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</si>
  <si>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</si>
  <si>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</si>
  <si>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</si>
  <si>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</si>
  <si>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</si>
  <si>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</si>
  <si>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</si>
  <si>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</si>
  <si>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</si>
  <si>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</si>
  <si>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</si>
  <si>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</si>
  <si>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</si>
  <si>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</si>
  <si>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</si>
  <si>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</si>
  <si>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</si>
  <si>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</si>
  <si>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</si>
  <si>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</si>
  <si>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</si>
  <si>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</si>
  <si>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</si>
  <si>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</si>
  <si>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</si>
  <si>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</si>
  <si>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</si>
  <si>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</si>
  <si>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</si>
  <si>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</si>
  <si>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</si>
  <si>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</si>
  <si>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</si>
  <si>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</si>
  <si>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</si>
  <si>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</si>
  <si>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</si>
  <si>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</si>
  <si>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</si>
  <si>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</si>
  <si>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</si>
  <si>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</si>
  <si>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</si>
  <si>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</si>
  <si>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</si>
  <si>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</si>
  <si>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</si>
  <si>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</si>
  <si>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</si>
  <si>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</si>
  <si>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</si>
  <si>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</si>
  <si>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</si>
  <si>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</si>
  <si>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</si>
  <si>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</si>
  <si>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</si>
  <si>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</si>
  <si>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</si>
  <si>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</si>
  <si>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</si>
  <si>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</si>
  <si>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</si>
  <si>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</si>
  <si>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</si>
  <si>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</si>
  <si>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</si>
  <si>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</si>
  <si>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</si>
  <si>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</si>
  <si>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</si>
  <si>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</si>
  <si>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</si>
  <si>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</si>
  <si>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</si>
  <si>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</si>
  <si>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</si>
  <si>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</si>
  <si>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</si>
  <si>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</si>
  <si>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</si>
  <si>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</si>
  <si>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</si>
  <si>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</si>
  <si>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</si>
  <si>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</si>
  <si>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</si>
  <si>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</si>
  <si>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</si>
  <si>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</si>
  <si>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</si>
  <si>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</si>
  <si>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</si>
  <si>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</si>
  <si>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</si>
  <si>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</si>
  <si>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</si>
  <si>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</si>
  <si>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</si>
  <si>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</si>
  <si>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</si>
  <si>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</si>
  <si>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</si>
  <si>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</si>
  <si>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</si>
  <si>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</si>
  <si>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</si>
  <si>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</si>
  <si>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</si>
  <si>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</si>
  <si>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</si>
  <si>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</si>
  <si>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</si>
  <si>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</si>
  <si>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</si>
  <si>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</si>
  <si>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</si>
  <si>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</si>
  <si>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</si>
  <si>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</si>
  <si>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</si>
  <si>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</si>
  <si>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</si>
  <si>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</si>
  <si>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</si>
  <si>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</si>
  <si>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</si>
  <si>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</si>
  <si>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</si>
  <si>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</si>
  <si>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</si>
  <si>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</si>
  <si>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</si>
  <si>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</si>
  <si>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</si>
  <si>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</si>
  <si>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</si>
  <si>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</si>
  <si>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</si>
  <si>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</si>
  <si>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</si>
  <si>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</si>
  <si>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</si>
  <si>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</si>
  <si>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</si>
  <si>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</si>
  <si>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</si>
  <si>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</si>
  <si>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</si>
  <si>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</si>
  <si>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</si>
  <si>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</si>
  <si>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</si>
  <si>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</si>
  <si>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</si>
  <si>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</si>
  <si>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</si>
  <si>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</si>
  <si>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</si>
  <si>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</si>
  <si>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</si>
  <si>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</si>
  <si>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</si>
  <si>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</si>
  <si>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</si>
  <si>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</si>
  <si>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</si>
  <si>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</si>
  <si>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</si>
  <si>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</si>
  <si>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</si>
  <si>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</si>
  <si>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</si>
  <si>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</si>
  <si>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</si>
  <si>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</si>
  <si>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</si>
  <si>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</si>
  <si>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</si>
  <si>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</si>
  <si>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</si>
  <si>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</si>
  <si>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</si>
  <si>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</si>
  <si>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</si>
  <si>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</si>
  <si>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</si>
  <si>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</si>
  <si>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</si>
  <si>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</si>
  <si>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</si>
  <si>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</si>
  <si>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</si>
  <si>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</si>
  <si>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</si>
  <si>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</si>
  <si>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</si>
  <si>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</si>
  <si>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</si>
  <si>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</si>
  <si>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</si>
  <si>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</si>
  <si>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</si>
  <si>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</si>
  <si>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</si>
  <si>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</si>
  <si>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</si>
  <si>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</si>
  <si>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</si>
  <si>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</si>
  <si>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</si>
  <si>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</si>
  <si>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</si>
  <si>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</si>
  <si>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</si>
  <si>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</si>
  <si>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</si>
  <si>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</si>
  <si>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</si>
  <si>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</si>
  <si>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</si>
  <si>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</si>
  <si>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</si>
  <si>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</si>
  <si>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</si>
  <si>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</si>
  <si>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</si>
  <si>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</si>
  <si>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</si>
  <si>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</si>
  <si>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</si>
  <si>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</si>
  <si>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</si>
  <si>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</si>
  <si>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</si>
  <si>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</si>
  <si>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</si>
  <si>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</si>
  <si>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</si>
  <si>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</si>
  <si>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</si>
  <si>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</si>
  <si>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</si>
  <si>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</si>
  <si>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</si>
  <si>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</si>
  <si>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</si>
  <si>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</si>
  <si>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</si>
  <si>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</si>
  <si>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</si>
  <si>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</si>
  <si>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</si>
  <si>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</si>
  <si>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</si>
  <si>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</si>
  <si>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</si>
  <si>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</si>
  <si>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</si>
  <si>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</si>
  <si>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</si>
  <si>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</si>
  <si>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</si>
  <si>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</si>
  <si>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</si>
  <si>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</si>
  <si>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</si>
  <si>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</si>
  <si>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</si>
  <si>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</si>
  <si>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</si>
  <si>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</si>
  <si>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</si>
  <si>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</si>
  <si>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</si>
  <si>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</si>
  <si>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</si>
  <si>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</si>
  <si>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</si>
  <si>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</si>
  <si>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</si>
  <si>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</si>
  <si>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</si>
  <si>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</si>
  <si>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</si>
  <si>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</si>
  <si>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</si>
  <si>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</si>
  <si>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</si>
  <si>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</si>
  <si>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</si>
  <si>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</si>
  <si>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</si>
  <si>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</si>
  <si>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</si>
  <si>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</si>
  <si>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</si>
  <si>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</si>
  <si>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</si>
  <si>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</si>
  <si>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</si>
  <si>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</si>
  <si>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</si>
  <si>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</si>
  <si>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</si>
  <si>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</si>
  <si>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</si>
  <si>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</si>
  <si>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</si>
  <si>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</si>
  <si>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</si>
  <si>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</si>
  <si>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</si>
  <si>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</si>
  <si>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</si>
  <si>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</si>
  <si>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</si>
  <si>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</si>
  <si>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</si>
  <si>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</si>
  <si>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</si>
  <si>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</si>
  <si>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</si>
  <si>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</si>
  <si>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</si>
  <si>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</si>
  <si>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</si>
  <si>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</si>
  <si>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</si>
  <si>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</si>
  <si>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</si>
  <si>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</si>
  <si>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</si>
  <si>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</si>
  <si>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</si>
  <si>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</si>
  <si>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</si>
  <si>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</si>
  <si>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</si>
  <si>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</si>
  <si>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</si>
  <si>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</si>
  <si>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</si>
  <si>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</si>
  <si>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</si>
  <si>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</si>
  <si>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</si>
  <si>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</si>
  <si>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</si>
  <si>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</si>
  <si>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</si>
  <si>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</si>
  <si>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</si>
  <si>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</si>
  <si>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</si>
  <si>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</si>
  <si>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</si>
  <si>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</si>
  <si>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</si>
  <si>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</si>
  <si>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</si>
  <si>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</si>
  <si>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</si>
  <si>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</si>
  <si>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</si>
  <si>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</si>
  <si>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</si>
  <si>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</si>
  <si>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</si>
  <si>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</si>
  <si>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</si>
  <si>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</si>
  <si>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</si>
  <si>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</si>
  <si>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</si>
  <si>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</si>
  <si>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</si>
  <si>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</si>
  <si>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</si>
  <si>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</si>
  <si>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</si>
  <si>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</si>
  <si>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</si>
  <si>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</si>
  <si>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</si>
  <si>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</si>
  <si>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</si>
  <si>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</si>
  <si>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</si>
  <si>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</si>
  <si>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</si>
  <si>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</si>
  <si>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</si>
  <si>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</si>
  <si>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</si>
  <si>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</si>
  <si>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</si>
  <si>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</si>
  <si>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</si>
  <si>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</si>
  <si>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</si>
  <si>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</si>
  <si>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</si>
  <si>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</si>
  <si>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</si>
  <si>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</si>
  <si>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</si>
  <si>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</si>
  <si>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</si>
  <si>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</si>
  <si>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</si>
  <si>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</si>
  <si>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</si>
  <si>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</si>
  <si>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</si>
  <si>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</si>
  <si>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</si>
  <si>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</si>
  <si>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</si>
  <si>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</si>
  <si>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</si>
  <si>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</si>
  <si>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</si>
  <si>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</si>
  <si>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</si>
  <si>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</si>
  <si>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</si>
  <si>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</si>
  <si>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</si>
  <si>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</si>
  <si>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</si>
  <si>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</si>
  <si>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</si>
  <si>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</si>
  <si>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</si>
  <si>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</si>
  <si>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</si>
  <si>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</si>
  <si>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</si>
  <si>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</si>
  <si>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</si>
  <si>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</si>
  <si>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</si>
  <si>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</si>
  <si>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</si>
  <si>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</si>
  <si>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</si>
  <si>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</si>
  <si>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</si>
  <si>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</si>
  <si>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</si>
  <si>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</si>
  <si>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</si>
  <si>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</si>
  <si>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</si>
  <si>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</si>
  <si>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</si>
  <si>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</si>
  <si>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</si>
  <si>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</si>
  <si>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</si>
  <si>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</si>
  <si>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</si>
  <si>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</si>
  <si>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</si>
  <si>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</si>
  <si>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</si>
  <si>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</si>
  <si>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</si>
  <si>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</si>
  <si>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</si>
  <si>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</si>
  <si>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</si>
  <si>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</si>
  <si>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</si>
  <si>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</si>
  <si>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</si>
  <si>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</si>
  <si>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</si>
  <si>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</si>
  <si>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</si>
  <si>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</si>
  <si>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</si>
  <si>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</si>
  <si>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</si>
  <si>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</si>
  <si>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</si>
  <si>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</si>
  <si>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</si>
  <si>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</si>
  <si>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</si>
  <si>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</si>
  <si>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</si>
  <si>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</si>
  <si>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</si>
  <si>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</si>
  <si>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</si>
  <si>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</si>
  <si>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</si>
  <si>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</si>
  <si>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</si>
  <si>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</si>
  <si>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</si>
  <si>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</si>
  <si>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</si>
  <si>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</si>
  <si>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</si>
  <si>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</si>
  <si>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</si>
  <si>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</si>
  <si>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</si>
  <si>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</si>
  <si>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</si>
  <si>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</si>
  <si>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</si>
  <si>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</si>
  <si>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</si>
  <si>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</si>
  <si>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</si>
  <si>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</si>
  <si>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</si>
  <si>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</si>
  <si>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</si>
  <si>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</si>
  <si>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</si>
  <si>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</si>
  <si>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</si>
  <si>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</si>
  <si>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</si>
  <si>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</si>
  <si>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</si>
  <si>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</si>
  <si>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</si>
  <si>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</si>
  <si>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</si>
  <si>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</si>
  <si>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</si>
  <si>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</si>
  <si>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</si>
  <si>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</si>
  <si>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</si>
  <si>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</si>
  <si>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</si>
  <si>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</si>
  <si>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</si>
  <si>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</si>
  <si>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</si>
  <si>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</si>
  <si>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</si>
  <si>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</si>
  <si>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</si>
  <si>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</si>
  <si>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</si>
  <si>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</si>
  <si>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</si>
  <si>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</si>
  <si>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</si>
  <si>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</si>
  <si>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</si>
  <si>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</si>
  <si>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</si>
  <si>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</si>
  <si>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</si>
  <si>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</si>
  <si>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</si>
  <si>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</si>
  <si>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</si>
  <si>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</si>
  <si>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</si>
  <si>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</si>
  <si>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</si>
  <si>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</si>
  <si>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</si>
  <si>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</si>
  <si>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</si>
  <si>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</si>
  <si>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</si>
  <si>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</si>
  <si>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</si>
  <si>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</si>
  <si>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</si>
  <si>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</si>
  <si>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</si>
  <si>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</si>
  <si>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</si>
  <si>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</si>
  <si>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</si>
  <si>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</si>
  <si>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</si>
  <si>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</si>
  <si>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</si>
  <si>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</si>
  <si>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</si>
  <si>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</si>
  <si>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</si>
  <si>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</si>
  <si>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</si>
  <si>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</si>
  <si>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</si>
  <si>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</si>
  <si>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</si>
  <si>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</si>
  <si>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</si>
  <si>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</si>
  <si>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</si>
  <si>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</si>
  <si>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</si>
  <si>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</si>
  <si>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</si>
  <si>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</si>
  <si>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</si>
  <si>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</si>
  <si>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</si>
  <si>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</si>
  <si>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</si>
  <si>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</si>
  <si>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</si>
  <si>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</si>
  <si>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</si>
  <si>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</si>
  <si>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</si>
  <si>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</si>
  <si>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</si>
  <si>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</si>
  <si>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</si>
  <si>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</si>
  <si>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</si>
  <si>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</si>
  <si>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</si>
  <si>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</si>
  <si>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</si>
  <si>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</si>
  <si>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</si>
  <si>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</si>
  <si>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</si>
  <si>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</si>
  <si>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</si>
  <si>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</si>
  <si>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</si>
  <si>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</si>
  <si>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</si>
  <si>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</si>
  <si>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</si>
  <si>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</si>
  <si>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</si>
  <si>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</si>
  <si>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</si>
  <si>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</si>
  <si>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</si>
  <si>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</si>
  <si>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</si>
  <si>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</si>
  <si>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</si>
  <si>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</si>
  <si>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</si>
  <si>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</si>
  <si>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</si>
  <si>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</si>
  <si>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</si>
  <si>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</si>
  <si>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</si>
  <si>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</si>
  <si>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</si>
  <si>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</si>
  <si>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</si>
  <si>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</si>
  <si>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</si>
  <si>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</si>
  <si>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</si>
  <si>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</si>
  <si>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</si>
  <si>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</si>
  <si>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</si>
  <si>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</si>
  <si>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</si>
  <si>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</si>
  <si>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</si>
  <si>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</si>
  <si>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</si>
  <si>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</si>
  <si>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</si>
  <si>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</si>
  <si>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</si>
  <si>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</si>
  <si>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</si>
  <si>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</si>
  <si>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</si>
  <si>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</si>
  <si>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</si>
  <si>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</si>
  <si>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</si>
  <si>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</si>
  <si>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</si>
  <si>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</si>
  <si>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</si>
  <si>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</si>
  <si>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</si>
  <si>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</si>
  <si>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</si>
  <si>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</si>
  <si>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</si>
  <si>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</si>
  <si>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</si>
  <si>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</si>
  <si>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</si>
  <si>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</si>
  <si>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</si>
  <si>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</si>
  <si>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</si>
  <si>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</si>
  <si>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</si>
  <si>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</si>
  <si>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</si>
  <si>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</si>
  <si>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</si>
  <si>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</si>
  <si>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</si>
  <si>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</si>
  <si>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</si>
  <si>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</si>
  <si>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</si>
  <si>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</si>
  <si>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</si>
  <si>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</si>
  <si>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</si>
  <si>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</si>
  <si>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</si>
  <si>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</si>
  <si>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</si>
  <si>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</si>
  <si>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</si>
  <si>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</si>
  <si>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</si>
  <si>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</si>
  <si>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</si>
  <si>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</si>
  <si>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</si>
  <si>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</si>
  <si>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</si>
  <si>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</si>
  <si>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</si>
  <si>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</si>
  <si>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</si>
  <si>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</si>
  <si>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</si>
  <si>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</si>
  <si>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</si>
  <si>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</si>
  <si>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</si>
  <si>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</si>
  <si>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</si>
  <si>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</si>
  <si>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</si>
  <si>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</si>
  <si>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</si>
  <si>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</si>
  <si>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</si>
  <si>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</si>
  <si>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</si>
  <si>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</si>
  <si>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</si>
  <si>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</si>
  <si>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</si>
  <si>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</si>
  <si>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</si>
  <si>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</si>
  <si>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</si>
  <si>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</si>
  <si>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</si>
  <si>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</si>
  <si>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</si>
  <si>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</si>
  <si>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</si>
  <si>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</si>
  <si>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</si>
  <si>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</si>
  <si>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</si>
  <si>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</si>
  <si>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</si>
  <si>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</si>
  <si>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</si>
  <si>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</si>
  <si>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</si>
  <si>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</si>
  <si>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</si>
  <si>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</si>
  <si>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</si>
  <si>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</si>
  <si>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</si>
  <si>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</si>
  <si>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</si>
  <si>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</si>
  <si>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</si>
  <si>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</si>
  <si>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</si>
  <si>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</si>
  <si>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</si>
  <si>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</si>
  <si>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</si>
  <si>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</si>
  <si>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</si>
  <si>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</si>
  <si>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</si>
  <si>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</si>
  <si>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</si>
  <si>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</si>
  <si>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</si>
  <si>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</si>
  <si>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</si>
  <si>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</si>
  <si>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</si>
  <si>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</si>
  <si>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</si>
  <si>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</si>
  <si>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</si>
  <si>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</si>
  <si>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</si>
  <si>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</si>
  <si>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</si>
  <si>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</si>
  <si>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</si>
  <si>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</si>
  <si>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</si>
  <si>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</si>
  <si>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</si>
  <si>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</si>
  <si>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</si>
  <si>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</si>
  <si>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</si>
  <si>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</si>
  <si>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</si>
  <si>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</si>
  <si>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</si>
  <si>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</si>
  <si>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</si>
  <si>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</si>
  <si>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</si>
  <si>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</si>
  <si>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</si>
  <si>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</si>
  <si>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</si>
  <si>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</si>
  <si>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</si>
  <si>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</si>
  <si>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</si>
  <si>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</si>
  <si>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</si>
  <si>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</si>
  <si>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</si>
  <si>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</si>
  <si>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</si>
  <si>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</si>
  <si>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</si>
  <si>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</si>
  <si>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</si>
  <si>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</si>
  <si>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</si>
  <si>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</si>
  <si>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</si>
  <si>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</si>
  <si>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</si>
  <si>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</si>
  <si>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</si>
  <si>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</si>
  <si>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</si>
  <si>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</si>
  <si>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</si>
  <si>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</si>
  <si>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</si>
  <si>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</si>
  <si>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</si>
  <si>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</si>
  <si>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</si>
  <si>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</si>
  <si>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</si>
  <si>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</si>
  <si>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</si>
  <si>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</si>
  <si>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</si>
  <si>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</si>
  <si>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</si>
  <si>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</si>
  <si>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</si>
  <si>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</si>
  <si>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</si>
  <si>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</si>
  <si>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</si>
  <si>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</si>
  <si>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</si>
  <si>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</si>
  <si>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</si>
  <si>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</si>
  <si>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</si>
  <si>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</si>
  <si>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</si>
  <si>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</si>
  <si>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</si>
  <si>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</si>
  <si>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</si>
  <si>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</si>
  <si>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</si>
  <si>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</si>
  <si>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</si>
  <si>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</si>
  <si>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</si>
  <si>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</si>
  <si>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</si>
  <si>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</si>
  <si>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</si>
  <si>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</si>
  <si>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</si>
  <si>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</si>
  <si>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</si>
  <si>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</si>
  <si>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</si>
  <si>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</si>
  <si>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</si>
  <si>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</si>
  <si>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</si>
  <si>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</si>
  <si>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</si>
  <si>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</si>
  <si>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</si>
  <si>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</si>
  <si>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</si>
  <si>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</si>
  <si>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</si>
  <si>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</si>
  <si>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</si>
  <si>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</si>
  <si>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</si>
  <si>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</si>
  <si>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</si>
  <si>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</si>
  <si>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</si>
  <si>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</si>
  <si>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</si>
  <si>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</si>
  <si>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</si>
  <si>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</si>
  <si>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</si>
  <si>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</si>
  <si>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</si>
  <si>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</si>
  <si>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</si>
  <si>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</si>
  <si>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</si>
  <si>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</si>
  <si>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</si>
  <si>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</si>
  <si>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</si>
  <si>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</si>
  <si>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</si>
  <si>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</si>
  <si>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</si>
  <si>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</si>
  <si>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</si>
  <si>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</si>
  <si>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</si>
  <si>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</si>
  <si>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</si>
  <si>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</si>
  <si>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</si>
  <si>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</si>
  <si>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</si>
  <si>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</si>
  <si>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</si>
  <si>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</si>
  <si>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</si>
  <si>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</si>
  <si>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</si>
  <si>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</si>
  <si>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</si>
  <si>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</si>
  <si>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</si>
  <si>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</si>
  <si>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</si>
  <si>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</si>
  <si>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</si>
  <si>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</si>
  <si>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</si>
  <si>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</si>
  <si>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</si>
  <si>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</si>
  <si>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</si>
  <si>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</si>
  <si>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</si>
  <si>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</si>
  <si>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</si>
  <si>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</si>
  <si>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</si>
  <si>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</si>
  <si>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</si>
  <si>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</si>
  <si>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</si>
  <si>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</si>
  <si>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</si>
  <si>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</si>
  <si>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</si>
  <si>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</si>
  <si>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</si>
  <si>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</si>
  <si>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</si>
  <si>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</si>
  <si>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</si>
  <si>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</si>
  <si>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</si>
  <si>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</si>
  <si>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</si>
  <si>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</si>
  <si>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</si>
  <si>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</si>
  <si>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</si>
  <si>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</si>
  <si>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</si>
  <si>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</si>
  <si>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</si>
  <si>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</si>
  <si>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</si>
  <si>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</si>
  <si>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</si>
  <si>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</si>
  <si>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</si>
  <si>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</si>
  <si>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</si>
  <si>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</si>
  <si>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</si>
  <si>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</si>
  <si>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</si>
  <si>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</si>
  <si>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</si>
  <si>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</si>
  <si>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</si>
  <si>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</si>
  <si>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</si>
  <si>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</si>
  <si>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</si>
  <si>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</si>
  <si>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</si>
  <si>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</si>
  <si>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</si>
  <si>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</si>
  <si>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</si>
  <si>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</si>
  <si>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</si>
  <si>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</si>
  <si>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</si>
  <si>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</si>
  <si>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</si>
  <si>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</si>
  <si>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</si>
  <si>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</si>
  <si>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</si>
  <si>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</si>
  <si>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</si>
  <si>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</si>
  <si>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</si>
  <si>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</si>
  <si>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</si>
  <si>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</si>
  <si>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</si>
  <si>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</si>
  <si>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</si>
  <si>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</si>
  <si>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</si>
  <si>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</si>
  <si>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</si>
  <si>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</si>
  <si>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</si>
  <si>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</si>
  <si>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</si>
  <si>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</si>
  <si>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</si>
  <si>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</si>
  <si>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</si>
  <si>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</si>
  <si>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</si>
  <si>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</si>
  <si>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</si>
  <si>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</si>
  <si>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</si>
  <si>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</si>
  <si>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</si>
  <si>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</si>
  <si>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</si>
  <si>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</si>
  <si>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</si>
  <si>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</si>
  <si>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</si>
  <si>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</si>
  <si>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</si>
  <si>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</si>
  <si>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</si>
  <si>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</si>
  <si>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</si>
  <si>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</si>
  <si>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</si>
  <si>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</si>
  <si>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</si>
  <si>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</si>
  <si>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</si>
  <si>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</si>
  <si>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</si>
  <si>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</si>
  <si>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</si>
  <si>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</si>
  <si>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</si>
  <si>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</si>
  <si>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</si>
  <si>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</si>
  <si>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</si>
  <si>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</si>
  <si>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</si>
  <si>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</si>
  <si>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</si>
  <si>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</si>
  <si>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</si>
  <si>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</si>
  <si>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</si>
  <si>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</si>
  <si>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</si>
  <si>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</si>
  <si>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</si>
  <si>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</si>
  <si>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</si>
  <si>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</si>
  <si>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</si>
  <si>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</si>
  <si>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</si>
  <si>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</si>
  <si>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</si>
  <si>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</si>
  <si>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</si>
  <si>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</si>
  <si>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</si>
  <si>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</si>
  <si>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</si>
  <si>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</si>
  <si>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</si>
  <si>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</si>
  <si>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</si>
  <si>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</si>
  <si>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</si>
  <si>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</si>
  <si>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</si>
  <si>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</si>
  <si>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</si>
  <si>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</si>
  <si>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</si>
  <si>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</si>
  <si>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</si>
  <si>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</si>
  <si>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</si>
  <si>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</si>
  <si>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</si>
  <si>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</si>
  <si>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</si>
  <si>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</si>
  <si>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</si>
  <si>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</si>
  <si>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</si>
  <si>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</si>
  <si>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</si>
  <si>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</si>
  <si>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</si>
  <si>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</si>
  <si>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</si>
  <si>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</si>
  <si>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</si>
  <si>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</si>
  <si>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</si>
  <si>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</si>
  <si>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</si>
  <si>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</si>
  <si>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</si>
  <si>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</si>
  <si>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</si>
  <si>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</si>
  <si>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</si>
  <si>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</si>
  <si>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</si>
  <si>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</si>
  <si>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</si>
  <si>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</si>
  <si>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</si>
  <si>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</si>
  <si>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</si>
  <si>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</si>
  <si>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</si>
  <si>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</si>
  <si>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</si>
  <si>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</si>
  <si>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</si>
  <si>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</si>
  <si>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</si>
  <si>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</si>
  <si>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</si>
  <si>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</si>
  <si>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</si>
  <si>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</si>
  <si>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</si>
  <si>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</si>
  <si>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</si>
  <si>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</si>
  <si>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</si>
  <si>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</si>
  <si>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</si>
  <si>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</si>
  <si>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</si>
  <si>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</si>
  <si>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</si>
  <si>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</si>
  <si>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</si>
  <si>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</si>
  <si>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</si>
  <si>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</si>
  <si>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</si>
  <si>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</si>
  <si>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</si>
  <si>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</si>
  <si>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</si>
  <si>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</si>
  <si>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</si>
  <si>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</si>
  <si>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</si>
  <si>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</si>
  <si>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</si>
  <si>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</si>
  <si>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</si>
  <si>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</si>
  <si>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</si>
  <si>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</si>
  <si>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</si>
  <si>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</si>
  <si>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</si>
  <si>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</si>
  <si>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</si>
  <si>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</si>
  <si>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</si>
  <si>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</si>
  <si>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</si>
  <si>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</si>
  <si>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</si>
  <si>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</si>
  <si>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</si>
  <si>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</si>
  <si>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</si>
  <si>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</si>
  <si>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</si>
  <si>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</si>
  <si>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</si>
  <si>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</si>
  <si>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</si>
  <si>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</si>
  <si>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</si>
  <si>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</si>
  <si>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</si>
  <si>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</si>
  <si>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</si>
  <si>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</si>
  <si>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</si>
  <si>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</si>
  <si>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</si>
  <si>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</si>
  <si>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</si>
  <si>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</si>
  <si>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</si>
  <si>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</si>
  <si>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</si>
  <si>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</si>
  <si>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</si>
  <si>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</si>
  <si>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</si>
  <si>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</si>
  <si>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</si>
  <si>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</si>
  <si>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</si>
  <si>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</si>
  <si>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</si>
  <si>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</si>
  <si>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</si>
  <si>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</si>
  <si>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</si>
  <si>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</si>
  <si>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</si>
  <si>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</si>
  <si>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</si>
  <si>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</si>
  <si>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</si>
  <si>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</si>
  <si>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</si>
  <si>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</si>
  <si>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</si>
  <si>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</si>
  <si>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</si>
  <si>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</si>
  <si>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</si>
  <si>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</si>
  <si>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</si>
  <si>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</si>
  <si>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</si>
  <si>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</si>
  <si>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</si>
  <si>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</si>
  <si>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</si>
  <si>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</si>
  <si>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</si>
  <si>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</si>
  <si>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</si>
  <si>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</si>
  <si>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</si>
  <si>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</si>
  <si>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</si>
  <si>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</si>
  <si>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</si>
  <si>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</si>
  <si>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</si>
  <si>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</si>
  <si>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</si>
  <si>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</si>
  <si>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</si>
  <si>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</si>
  <si>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</si>
  <si>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</si>
  <si>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</si>
  <si>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</si>
  <si>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</si>
  <si>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</si>
  <si>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</si>
  <si>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</si>
  <si>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</si>
  <si>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</si>
  <si>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</si>
  <si>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</si>
  <si>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</si>
  <si>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</si>
  <si>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</si>
  <si>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</si>
  <si>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</si>
  <si>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</si>
  <si>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</si>
  <si>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</si>
  <si>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</si>
  <si>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</si>
  <si>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</si>
  <si>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</si>
  <si>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</si>
  <si>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</si>
  <si>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</si>
  <si>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</si>
  <si>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</si>
  <si>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</si>
  <si>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</si>
  <si>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</si>
  <si>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</si>
  <si>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</si>
  <si>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</si>
  <si>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</si>
  <si>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</si>
  <si>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</si>
  <si>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</si>
  <si>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</si>
  <si>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</si>
  <si>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</si>
  <si>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</si>
  <si>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</si>
  <si>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</si>
  <si>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</si>
  <si>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</si>
  <si>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</si>
  <si>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</si>
  <si>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</si>
  <si>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</si>
  <si>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</si>
  <si>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</si>
  <si>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</si>
  <si>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</si>
  <si>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</si>
  <si>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</si>
  <si>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</si>
  <si>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</si>
  <si>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</si>
  <si>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</si>
  <si>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</si>
  <si>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</si>
  <si>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</si>
  <si>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</si>
  <si>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</si>
  <si>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</si>
  <si>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</si>
  <si>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</si>
  <si>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</si>
  <si>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</si>
  <si>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</si>
  <si>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</si>
  <si>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</si>
  <si>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</si>
  <si>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</si>
  <si>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</si>
  <si>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</si>
  <si>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</si>
  <si>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</si>
  <si>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</si>
  <si>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</si>
  <si>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</si>
  <si>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</si>
  <si>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</si>
  <si>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</si>
  <si>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</si>
  <si>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</si>
  <si>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</si>
  <si>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</si>
  <si>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</si>
  <si>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</si>
  <si>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</si>
  <si>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</si>
  <si>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</si>
  <si>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</si>
  <si>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</si>
  <si>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</si>
  <si>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</si>
  <si>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</si>
  <si>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</si>
  <si>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</si>
  <si>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</si>
  <si>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</si>
  <si>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</si>
  <si>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</si>
  <si>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</si>
  <si>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</si>
  <si>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</si>
  <si>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</si>
  <si>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</si>
  <si>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</si>
  <si>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</si>
  <si>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</si>
  <si>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</si>
  <si>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</si>
  <si>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</si>
  <si>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</si>
  <si>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</si>
  <si>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</si>
  <si>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</si>
  <si>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</si>
  <si>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</si>
  <si>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</si>
  <si>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</si>
  <si>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</si>
  <si>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</si>
  <si>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</si>
  <si>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</si>
  <si>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</si>
  <si>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</si>
  <si>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</si>
  <si>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</si>
  <si>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</si>
  <si>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</si>
  <si>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</si>
  <si>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</si>
  <si>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</si>
  <si>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</si>
  <si>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</si>
  <si>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</si>
  <si>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</si>
  <si>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</si>
  <si>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</si>
  <si>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</si>
  <si>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</si>
  <si>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</si>
  <si>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</si>
  <si>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</si>
  <si>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</si>
  <si>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</si>
  <si>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</si>
  <si>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</si>
  <si>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</si>
  <si>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</si>
  <si>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</si>
  <si>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</si>
  <si>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</si>
  <si>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</si>
  <si>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</si>
  <si>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</si>
  <si>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</si>
  <si>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</si>
  <si>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</si>
  <si>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</si>
  <si>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</si>
  <si>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</si>
  <si>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</si>
  <si>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</si>
  <si>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</si>
  <si>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</si>
  <si>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</si>
  <si>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</si>
  <si>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</si>
  <si>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</si>
  <si>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</si>
  <si>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</si>
  <si>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</si>
  <si>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</si>
  <si>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</si>
  <si>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</si>
  <si>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</si>
  <si>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</si>
  <si>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</si>
  <si>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</si>
  <si>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</si>
  <si>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</si>
  <si>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</si>
  <si>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</si>
  <si>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</si>
  <si>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</si>
  <si>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</si>
  <si>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</si>
  <si>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</si>
  <si>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</si>
  <si>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</si>
  <si>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</si>
  <si>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</si>
  <si>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</si>
  <si>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</si>
  <si>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</si>
  <si>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</si>
  <si>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</si>
  <si>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</si>
  <si>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</si>
  <si>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</si>
  <si>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</si>
  <si>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</si>
  <si>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</si>
  <si>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</si>
  <si>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</si>
  <si>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</si>
  <si>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</si>
  <si>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</si>
  <si>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</si>
  <si>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</si>
  <si>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</si>
  <si>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</si>
  <si>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</si>
  <si>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</si>
  <si>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</si>
  <si>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</si>
  <si>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</si>
  <si>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</si>
  <si>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</si>
  <si>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</si>
  <si>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</si>
  <si>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</si>
  <si>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</si>
  <si>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</si>
  <si>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</si>
  <si>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</si>
  <si>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</si>
  <si>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</si>
  <si>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</si>
  <si>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</si>
  <si>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</si>
  <si>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</si>
  <si>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</si>
  <si>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</si>
  <si>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</si>
  <si>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</si>
  <si>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</si>
  <si>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</si>
  <si>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</si>
  <si>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</si>
  <si>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</si>
  <si>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</si>
  <si>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</si>
  <si>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</si>
  <si>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</si>
  <si>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</si>
  <si>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</si>
  <si>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</si>
  <si>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</si>
  <si>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</si>
  <si>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</si>
  <si>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</si>
  <si>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</si>
  <si>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</si>
  <si>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</si>
  <si>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</si>
  <si>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</si>
  <si>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</si>
  <si>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</si>
  <si>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</si>
  <si>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</si>
  <si>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</si>
  <si>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</si>
  <si>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</si>
  <si>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</si>
  <si>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</si>
  <si>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</si>
  <si>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</si>
  <si>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</si>
  <si>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</si>
  <si>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</si>
  <si>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</si>
  <si>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</si>
  <si>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</si>
  <si>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</si>
  <si>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</si>
  <si>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</si>
  <si>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</si>
  <si>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</si>
  <si>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</si>
  <si>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</si>
  <si>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</si>
  <si>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</si>
  <si>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</si>
  <si>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</si>
  <si>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</si>
  <si>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</si>
  <si>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</si>
  <si>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</si>
  <si>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</si>
  <si>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</si>
  <si>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</si>
  <si>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</si>
  <si>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</si>
  <si>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</si>
  <si>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</si>
  <si>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</si>
  <si>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</si>
  <si>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</si>
  <si>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</si>
  <si>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</si>
  <si>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</si>
  <si>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</si>
  <si>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</si>
  <si>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</si>
  <si>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</si>
  <si>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</si>
  <si>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</si>
  <si>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</si>
  <si>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</si>
  <si>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</si>
  <si>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</si>
  <si>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</si>
  <si>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</si>
  <si>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</si>
  <si>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</si>
  <si>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</si>
  <si>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</si>
  <si>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</si>
  <si>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</si>
  <si>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</si>
  <si>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</si>
  <si>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</si>
  <si>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</si>
  <si>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</si>
  <si>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</si>
  <si>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</si>
  <si>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</si>
  <si>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</si>
  <si>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</si>
  <si>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</si>
  <si>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</si>
  <si>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</si>
  <si>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</si>
  <si>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</si>
  <si>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</si>
  <si>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</si>
  <si>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</si>
  <si>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</si>
  <si>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</si>
  <si>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</si>
  <si>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</si>
  <si>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</si>
  <si>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</si>
  <si>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</si>
  <si>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</si>
  <si>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</si>
  <si>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</si>
  <si>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</si>
  <si>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</si>
  <si>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</si>
  <si>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</si>
  <si>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</si>
  <si>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</si>
  <si>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</si>
  <si>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</si>
  <si>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</si>
  <si>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</si>
  <si>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</si>
  <si>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</si>
  <si>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</si>
  <si>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</si>
  <si>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</si>
  <si>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</si>
  <si>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</si>
  <si>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</si>
  <si>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</si>
  <si>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</si>
  <si>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</si>
  <si>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</si>
  <si>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</si>
  <si>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</si>
  <si>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</si>
  <si>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</si>
  <si>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</si>
  <si>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</si>
  <si>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</si>
  <si>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</si>
  <si>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</si>
  <si>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</si>
  <si>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</si>
  <si>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</si>
  <si>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</si>
  <si>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</si>
  <si>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</si>
  <si>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</si>
  <si>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</si>
  <si>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</si>
  <si>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</si>
  <si>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</si>
  <si>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</si>
  <si>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</si>
  <si>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</si>
  <si>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</si>
  <si>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</si>
  <si>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</si>
  <si>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</si>
  <si>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</si>
  <si>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</si>
  <si>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</si>
  <si>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</si>
  <si>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</si>
  <si>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</si>
  <si>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</si>
  <si>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</si>
  <si>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</si>
  <si>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</si>
  <si>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</si>
  <si>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</si>
  <si>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</si>
  <si>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</si>
  <si>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</si>
  <si>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</si>
  <si>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</si>
  <si>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</si>
  <si>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</si>
  <si>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</si>
  <si>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</si>
  <si>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</si>
  <si>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</si>
  <si>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</si>
  <si>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</si>
  <si>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</si>
  <si>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</si>
  <si>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</si>
  <si>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</si>
  <si>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</si>
  <si>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</si>
  <si>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</si>
  <si>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</si>
  <si>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</si>
  <si>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</si>
  <si>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</si>
  <si>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</si>
  <si>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</si>
  <si>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</si>
  <si>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</si>
  <si>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</si>
  <si>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</si>
  <si>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</si>
  <si>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</si>
  <si>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</si>
  <si>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</si>
  <si>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</si>
  <si>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</si>
  <si>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</si>
  <si>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</si>
  <si>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</si>
  <si>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</si>
  <si>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</si>
  <si>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</si>
  <si>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</si>
  <si>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</si>
  <si>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</si>
  <si>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</si>
  <si>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</si>
  <si>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</si>
  <si>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</si>
  <si>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</si>
  <si>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</si>
  <si>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</si>
  <si>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</si>
  <si>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</si>
  <si>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</si>
  <si>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</si>
  <si>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</si>
  <si>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</si>
  <si>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</si>
  <si>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</si>
  <si>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</si>
  <si>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</si>
  <si>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</si>
  <si>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</si>
  <si>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</si>
  <si>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</si>
  <si>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</si>
  <si>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</si>
  <si>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</si>
  <si>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</si>
  <si>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</si>
  <si>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</si>
  <si>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</si>
  <si>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</si>
  <si>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</si>
  <si>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</si>
  <si>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</si>
  <si>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</si>
  <si>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</si>
  <si>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</si>
  <si>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</si>
  <si>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</si>
  <si>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</si>
  <si>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</si>
  <si>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</si>
  <si>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</si>
  <si>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</si>
  <si>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</si>
  <si>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</si>
  <si>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</si>
  <si>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</si>
  <si>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</si>
  <si>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</si>
  <si>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</si>
  <si>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</si>
  <si>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</si>
  <si>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</si>
  <si>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</si>
  <si>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</si>
  <si>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</si>
  <si>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</si>
  <si>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</si>
  <si>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</si>
  <si>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</si>
  <si>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</si>
  <si>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</si>
  <si>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</si>
  <si>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</si>
  <si>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</si>
  <si>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</si>
  <si>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</si>
  <si>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</si>
  <si>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</si>
  <si>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</si>
  <si>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</si>
  <si>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</si>
  <si>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</si>
  <si>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</si>
  <si>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</si>
  <si>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</si>
  <si>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</si>
  <si>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</si>
  <si>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</si>
  <si>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</si>
  <si>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</si>
  <si>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</si>
  <si>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</si>
  <si>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</si>
  <si>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</si>
  <si>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</si>
  <si>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</si>
  <si>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</si>
  <si>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</si>
  <si>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</si>
  <si>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</si>
  <si>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</si>
  <si>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</si>
  <si>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</si>
  <si>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</si>
  <si>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</si>
  <si>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</si>
  <si>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</si>
  <si>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</si>
  <si>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</si>
  <si>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</si>
  <si>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</si>
  <si>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</si>
  <si>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</si>
  <si>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</si>
  <si>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</si>
  <si>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</si>
  <si>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</si>
  <si>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</si>
  <si>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</si>
  <si>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</si>
  <si>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</si>
  <si>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</si>
  <si>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</si>
  <si>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</si>
  <si>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</si>
  <si>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</si>
  <si>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</si>
  <si>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</si>
  <si>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</si>
  <si>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</si>
  <si>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</si>
  <si>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</si>
  <si>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</si>
  <si>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</si>
  <si>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</si>
  <si>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</si>
  <si>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</si>
  <si>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</si>
  <si>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</si>
  <si>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</si>
  <si>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</si>
  <si>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</si>
  <si>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</si>
  <si>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</si>
  <si>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</si>
  <si>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</si>
  <si>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</si>
  <si>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</si>
  <si>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</si>
  <si>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</si>
  <si>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</si>
  <si>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</si>
  <si>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</si>
  <si>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</si>
  <si>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</si>
  <si>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</si>
  <si>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</si>
  <si>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</si>
  <si>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</si>
  <si>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</si>
  <si>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</si>
  <si>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</si>
  <si>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</si>
  <si>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</si>
  <si>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</si>
  <si>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</si>
  <si>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</si>
  <si>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</si>
  <si>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</si>
  <si>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</si>
  <si>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</si>
  <si>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</si>
  <si>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</si>
  <si>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</si>
  <si>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</si>
  <si>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</si>
  <si>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</si>
  <si>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</si>
  <si>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</si>
  <si>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</si>
  <si>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</si>
  <si>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</si>
  <si>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</si>
  <si>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</si>
  <si>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</si>
  <si>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</si>
  <si>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</si>
  <si>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</si>
  <si>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</si>
  <si>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</si>
  <si>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</si>
  <si>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</si>
  <si>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</si>
  <si>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</si>
  <si>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</si>
  <si>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</si>
  <si>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</si>
  <si>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</si>
  <si>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</si>
  <si>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</si>
  <si>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</si>
  <si>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</si>
  <si>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</si>
  <si>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</si>
  <si>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</si>
  <si>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</si>
  <si>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</si>
  <si>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</si>
  <si>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</si>
  <si>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</si>
  <si>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</si>
  <si>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</si>
  <si>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</si>
  <si>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</si>
  <si>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</si>
  <si>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</si>
  <si>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</si>
  <si>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</si>
  <si>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</si>
  <si>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</si>
  <si>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</si>
  <si>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</si>
  <si>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</si>
  <si>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</si>
  <si>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</si>
  <si>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</si>
  <si>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</si>
  <si>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</si>
  <si>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</si>
  <si>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</si>
  <si>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</si>
  <si>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</si>
  <si>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</si>
  <si>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</si>
  <si>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</si>
  <si>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</si>
  <si>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</si>
  <si>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</si>
  <si>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</si>
  <si>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</si>
  <si>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</si>
  <si>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</si>
  <si>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</si>
  <si>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</si>
  <si>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</si>
  <si>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</si>
  <si>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</si>
  <si>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</si>
  <si>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</si>
  <si>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</si>
  <si>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</si>
  <si>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</si>
  <si>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</si>
  <si>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</si>
  <si>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</si>
  <si>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</si>
  <si>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</si>
  <si>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</si>
  <si>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</si>
  <si>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</si>
  <si>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</si>
  <si>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</si>
  <si>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</si>
  <si>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</si>
  <si>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</si>
  <si>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</si>
  <si>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</si>
  <si>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</si>
  <si>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</si>
  <si>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</si>
  <si>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</si>
  <si>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</si>
  <si>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</si>
  <si>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</si>
  <si>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</si>
  <si>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</si>
  <si>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</si>
  <si>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</si>
  <si>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</si>
  <si>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</si>
  <si>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</si>
  <si>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</si>
  <si>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</si>
  <si>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</si>
  <si>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</si>
  <si>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</si>
  <si>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</si>
  <si>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</si>
  <si>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</si>
  <si>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</si>
  <si>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</si>
  <si>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</si>
  <si>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</si>
  <si>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</si>
  <si>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</si>
  <si>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</si>
  <si>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</si>
  <si>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</si>
  <si>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</si>
  <si>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</si>
  <si>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</si>
  <si>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</si>
  <si>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</si>
  <si>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</si>
  <si>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</si>
  <si>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</si>
  <si>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</si>
  <si>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</si>
  <si>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</si>
  <si>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</si>
  <si>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</si>
  <si>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</si>
  <si>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</si>
  <si>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</si>
  <si>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</si>
  <si>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</si>
  <si>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</si>
  <si>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</si>
  <si>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</si>
  <si>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</si>
  <si>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</si>
  <si>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</si>
  <si>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</si>
  <si>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</si>
  <si>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</si>
  <si>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</si>
  <si>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</si>
  <si>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</si>
  <si>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</si>
  <si>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</si>
  <si>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</si>
  <si>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</si>
  <si>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</si>
  <si>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</si>
  <si>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</si>
  <si>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</si>
  <si>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</si>
  <si>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</si>
  <si>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</si>
  <si>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</si>
  <si>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</si>
  <si>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</si>
  <si>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</si>
  <si>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</si>
  <si>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</si>
  <si>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</si>
  <si>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</si>
  <si>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</si>
  <si>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</si>
  <si>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</si>
  <si>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</si>
  <si>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</si>
  <si>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</si>
  <si>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</si>
  <si>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</si>
  <si>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</si>
  <si>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</si>
  <si>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</si>
  <si>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</si>
  <si>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</si>
  <si>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</si>
  <si>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</si>
  <si>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</si>
  <si>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</si>
  <si>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</si>
  <si>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</si>
  <si>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</si>
  <si>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</si>
  <si>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</si>
  <si>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</si>
  <si>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</si>
  <si>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</si>
  <si>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</si>
  <si>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</si>
  <si>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</si>
  <si>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</si>
  <si>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</si>
  <si>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</si>
  <si>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</si>
  <si>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</si>
  <si>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</si>
  <si>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</si>
  <si>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</si>
  <si>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</si>
  <si>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</si>
  <si>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</si>
  <si>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</si>
  <si>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</si>
  <si>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</si>
  <si>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</si>
  <si>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</si>
  <si>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</si>
  <si>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</si>
  <si>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</si>
  <si>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</si>
  <si>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</si>
  <si>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</si>
  <si>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</si>
  <si>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</si>
  <si>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</si>
  <si>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</si>
  <si>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</si>
  <si>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</si>
  <si>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</si>
  <si>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</si>
  <si>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</si>
  <si>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</si>
  <si>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</si>
  <si>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</si>
  <si>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</si>
  <si>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</si>
  <si>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</si>
  <si>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</si>
  <si>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</si>
  <si>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</si>
  <si>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</si>
  <si>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</si>
  <si>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</si>
  <si>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</si>
  <si>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</si>
  <si>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</si>
  <si>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</si>
  <si>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</si>
  <si>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</si>
  <si>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</si>
  <si>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</si>
  <si>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</si>
  <si>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</si>
  <si>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</si>
  <si>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</si>
  <si>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</si>
  <si>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</si>
  <si>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</si>
  <si>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</si>
  <si>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</si>
  <si>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</si>
  <si>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</si>
  <si>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</si>
  <si>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</si>
  <si>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</si>
  <si>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</si>
  <si>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</si>
  <si>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</si>
  <si>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</si>
  <si>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</si>
  <si>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</si>
  <si>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</si>
  <si>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</si>
  <si>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</si>
  <si>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</si>
  <si>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</si>
  <si>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</si>
  <si>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</si>
  <si>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</si>
  <si>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</si>
  <si>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</si>
  <si>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</si>
  <si>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</si>
  <si>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</si>
  <si>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</si>
  <si>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</si>
  <si>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</si>
  <si>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</si>
  <si>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</si>
  <si>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</si>
  <si>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</si>
  <si>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</si>
  <si>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</si>
  <si>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</si>
  <si>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</si>
  <si>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</si>
  <si>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</si>
  <si>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</si>
  <si>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</si>
  <si>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</si>
  <si>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</si>
  <si>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</si>
  <si>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</si>
  <si>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</si>
  <si>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</si>
  <si>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</si>
  <si>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</si>
  <si>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</si>
  <si>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</si>
  <si>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</si>
  <si>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</si>
  <si>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</si>
  <si>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</si>
  <si>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</si>
  <si>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</si>
  <si>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</si>
  <si>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</si>
  <si>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</si>
  <si>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</si>
  <si>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</si>
  <si>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</si>
  <si>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</si>
  <si>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</si>
  <si>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</si>
  <si>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</si>
  <si>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</si>
  <si>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</si>
  <si>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</si>
  <si>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</si>
  <si>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</si>
  <si>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</si>
  <si>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</si>
  <si>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</si>
  <si>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</si>
  <si>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</si>
  <si>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</si>
  <si>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</si>
  <si>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</si>
  <si>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</si>
  <si>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</si>
  <si>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</si>
  <si>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</si>
  <si>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</si>
  <si>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</si>
  <si>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</si>
  <si>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</si>
  <si>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</si>
  <si>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</si>
  <si>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</si>
  <si>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</si>
  <si>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</si>
  <si>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</si>
  <si>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</si>
  <si>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</si>
  <si>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</si>
  <si>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</si>
  <si>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</si>
  <si>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</si>
  <si>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</si>
  <si>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</si>
  <si>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</si>
  <si>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</si>
  <si>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</si>
  <si>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</si>
  <si>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</si>
  <si>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</si>
  <si>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</si>
  <si>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</si>
  <si>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</si>
  <si>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</si>
  <si>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</si>
  <si>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</si>
  <si>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</si>
  <si>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</si>
  <si>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</si>
  <si>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</si>
  <si>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</si>
  <si>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</si>
  <si>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</si>
  <si>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</si>
  <si>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</si>
  <si>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</si>
  <si>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</si>
  <si>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</si>
  <si>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</si>
  <si>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</si>
  <si>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</si>
  <si>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</si>
  <si>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</si>
  <si>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</si>
  <si>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</si>
  <si>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</si>
  <si>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</si>
  <si>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</si>
  <si>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</si>
  <si>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</si>
  <si>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</si>
  <si>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</si>
  <si>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</si>
  <si>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</si>
  <si>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</si>
  <si>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</si>
  <si>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</si>
  <si>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</si>
  <si>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</si>
  <si>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</si>
  <si>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</si>
  <si>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</si>
  <si>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</si>
  <si>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</si>
  <si>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</si>
  <si>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</si>
  <si>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</si>
  <si>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</si>
  <si>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</si>
  <si>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</si>
  <si>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</si>
  <si>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</si>
  <si>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</si>
  <si>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</si>
  <si>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</si>
  <si>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</si>
  <si>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</si>
  <si>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</si>
  <si>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</si>
  <si>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</si>
  <si>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</si>
  <si>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</si>
  <si>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</si>
  <si>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</si>
  <si>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</si>
  <si>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</si>
  <si>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</si>
  <si>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</si>
  <si>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</si>
  <si>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</si>
  <si>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</si>
  <si>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</si>
  <si>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</si>
  <si>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</si>
  <si>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</si>
  <si>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</si>
  <si>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</si>
  <si>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</si>
  <si>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</si>
  <si>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</si>
  <si>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</si>
  <si>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</si>
  <si>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</si>
  <si>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</si>
  <si>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</si>
  <si>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</si>
  <si>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</si>
  <si>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</si>
  <si>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</si>
  <si>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</si>
  <si>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</si>
  <si>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</si>
  <si>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</si>
  <si>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</si>
  <si>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</si>
  <si>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</si>
  <si>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</si>
  <si>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</si>
  <si>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</si>
  <si>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</si>
  <si>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</si>
  <si>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</si>
  <si>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</si>
  <si>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</si>
  <si>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</si>
  <si>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</si>
  <si>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</si>
  <si>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</si>
  <si>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</si>
  <si>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</si>
  <si>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</si>
  <si>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</si>
  <si>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</si>
  <si>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</si>
  <si>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</si>
  <si>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</si>
  <si>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</si>
  <si>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</si>
  <si>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</si>
  <si>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</si>
  <si>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</si>
  <si>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</si>
  <si>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</si>
  <si>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</si>
  <si>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</si>
  <si>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</si>
  <si>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</si>
  <si>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</si>
  <si>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</si>
  <si>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</si>
  <si>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</si>
  <si>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</si>
  <si>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</si>
  <si>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</si>
  <si>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</si>
  <si>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</si>
  <si>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</si>
  <si>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</si>
  <si>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</si>
  <si>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</si>
  <si>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</si>
  <si>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</si>
  <si>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</si>
  <si>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</si>
  <si>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</si>
  <si>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</si>
  <si>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</si>
  <si>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</si>
  <si>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</si>
  <si>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</si>
  <si>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</si>
  <si>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</si>
  <si>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</si>
  <si>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</si>
  <si>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</si>
  <si>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</si>
  <si>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</si>
  <si>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</si>
  <si>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</si>
  <si>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</si>
  <si>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</si>
  <si>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</si>
  <si>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</si>
  <si>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</si>
  <si>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</si>
  <si>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</si>
  <si>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</si>
  <si>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</si>
  <si>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</si>
  <si>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</si>
  <si>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</si>
  <si>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</si>
  <si>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</si>
  <si>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</si>
  <si>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</si>
  <si>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</si>
  <si>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</si>
  <si>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</si>
  <si>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</si>
  <si>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</si>
  <si>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</si>
  <si>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</si>
  <si>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</si>
  <si>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</si>
  <si>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</si>
  <si>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</si>
  <si>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</si>
  <si>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</si>
  <si>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</si>
  <si>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</si>
  <si>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</si>
  <si>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</si>
  <si>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</si>
  <si>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</si>
  <si>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</si>
  <si>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</si>
  <si>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</si>
  <si>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</si>
  <si>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</si>
  <si>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</si>
  <si>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</si>
  <si>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</si>
  <si>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</si>
  <si>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</si>
  <si>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</si>
  <si>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</si>
  <si>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</si>
  <si>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</si>
  <si>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</si>
  <si>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</si>
  <si>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</si>
  <si>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</si>
  <si>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</si>
  <si>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</si>
  <si>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</si>
  <si>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</si>
  <si>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</si>
  <si>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</si>
  <si>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</si>
  <si>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</si>
  <si>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</si>
  <si>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</si>
  <si>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</si>
  <si>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</si>
  <si>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</si>
  <si>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</si>
  <si>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</si>
  <si>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</si>
  <si>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</si>
  <si>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</si>
  <si>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</si>
  <si>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</si>
  <si>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</si>
  <si>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</si>
  <si>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</si>
  <si>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</si>
  <si>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</si>
  <si>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</si>
  <si>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</si>
  <si>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</si>
  <si>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</si>
  <si>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</si>
  <si>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</si>
  <si>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</si>
  <si>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</si>
  <si>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</si>
  <si>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</si>
  <si>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</si>
  <si>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</si>
  <si>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</si>
  <si>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</si>
  <si>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</si>
  <si>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</si>
  <si>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</si>
  <si>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</si>
  <si>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</si>
  <si>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</si>
  <si>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</si>
  <si>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</si>
  <si>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</si>
  <si>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</si>
  <si>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</si>
  <si>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</si>
  <si>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</si>
  <si>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</si>
  <si>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</si>
  <si>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</si>
  <si>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</si>
  <si>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</si>
  <si>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</si>
  <si>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</si>
  <si>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</si>
  <si>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</si>
  <si>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</si>
  <si>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</si>
  <si>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</si>
  <si>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</si>
  <si>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</si>
  <si>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</si>
  <si>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</si>
  <si>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</si>
  <si>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</si>
  <si>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</si>
  <si>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</si>
  <si>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</si>
  <si>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</si>
  <si>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</si>
  <si>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</si>
  <si>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</si>
  <si>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</si>
  <si>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</si>
  <si>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</si>
  <si>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</si>
  <si>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</si>
  <si>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</si>
  <si>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</si>
  <si>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</si>
  <si>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</si>
  <si>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</si>
  <si>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</si>
  <si>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</si>
  <si>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</si>
  <si>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</si>
  <si>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</si>
  <si>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</si>
  <si>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</si>
  <si>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</si>
  <si>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</si>
  <si>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</si>
  <si>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</si>
  <si>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</si>
  <si>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</si>
  <si>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</si>
  <si>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</si>
  <si>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</si>
  <si>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</si>
  <si>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</si>
  <si>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</si>
  <si>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</si>
  <si>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</si>
  <si>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</si>
  <si>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</si>
  <si>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</si>
  <si>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</si>
  <si>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</si>
  <si>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</si>
  <si>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</si>
  <si>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</si>
  <si>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</si>
  <si>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</si>
  <si>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</si>
  <si>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</si>
  <si>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</si>
  <si>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</si>
  <si>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</si>
  <si>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</si>
  <si>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</si>
  <si>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</si>
  <si>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</si>
  <si>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</si>
  <si>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</si>
  <si>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</si>
  <si>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</si>
  <si>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</si>
  <si>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</si>
  <si>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</si>
  <si>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</si>
  <si>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</si>
  <si>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</si>
  <si>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</si>
  <si>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</si>
  <si>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</si>
  <si>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</si>
  <si>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</si>
  <si>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</si>
  <si>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</si>
  <si>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</si>
  <si>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</si>
  <si>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</si>
  <si>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</si>
  <si>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</si>
  <si>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</si>
  <si>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</si>
  <si>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</si>
  <si>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</si>
  <si>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</si>
  <si>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</si>
  <si>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</si>
  <si>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</si>
  <si>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</si>
  <si>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</si>
  <si>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</si>
  <si>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</si>
  <si>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</si>
  <si>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</si>
  <si>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</si>
  <si>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</si>
  <si>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</si>
  <si>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</si>
  <si>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</si>
  <si>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</si>
  <si>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</si>
  <si>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</si>
  <si>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</si>
  <si>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</si>
  <si>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</si>
  <si>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</si>
  <si>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</si>
  <si>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</si>
  <si>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</si>
  <si>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</si>
  <si>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</si>
  <si>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</si>
  <si>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</si>
  <si>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</si>
  <si>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</si>
  <si>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</si>
  <si>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</si>
  <si>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</si>
  <si>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</si>
  <si>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</si>
  <si>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</si>
  <si>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</si>
  <si>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</si>
  <si>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</si>
  <si>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</si>
  <si>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</si>
  <si>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</si>
  <si>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</si>
  <si>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</si>
  <si>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</si>
  <si>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</si>
  <si>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</si>
  <si>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</si>
  <si>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</si>
  <si>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</si>
  <si>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</si>
  <si>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</si>
  <si>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</si>
  <si>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</si>
  <si>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</si>
  <si>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</si>
  <si>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</si>
  <si>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</si>
  <si>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</si>
  <si>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</si>
  <si>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</si>
  <si>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</si>
  <si>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</si>
  <si>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</si>
  <si>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</si>
  <si>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</si>
  <si>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</si>
  <si>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</si>
  <si>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</si>
  <si>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</si>
  <si>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</si>
  <si>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</si>
  <si>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</si>
  <si>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</si>
  <si>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</si>
  <si>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</si>
  <si>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</si>
  <si>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</si>
  <si>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</si>
  <si>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</si>
  <si>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</si>
  <si>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</si>
  <si>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</si>
  <si>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</si>
  <si>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</si>
  <si>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</si>
  <si>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</si>
  <si>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</si>
  <si>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</si>
  <si>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</si>
  <si>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</si>
  <si>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</si>
  <si>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</si>
  <si>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</si>
  <si>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</si>
  <si>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</si>
  <si>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</si>
  <si>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</si>
  <si>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</si>
  <si>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</si>
  <si>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</si>
  <si>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</si>
  <si>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</si>
  <si>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</si>
  <si>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</si>
  <si>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</si>
  <si>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</si>
  <si>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</si>
  <si>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</si>
  <si>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</si>
  <si>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</si>
  <si>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</si>
  <si>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</si>
  <si>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</si>
  <si>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</si>
  <si>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</si>
  <si>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</si>
  <si>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</si>
  <si>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</si>
  <si>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</si>
  <si>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</si>
  <si>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</si>
  <si>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</si>
  <si>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</si>
  <si>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</si>
  <si>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</si>
  <si>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</si>
  <si>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</si>
  <si>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</si>
  <si>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</si>
  <si>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</si>
  <si>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</si>
  <si>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</si>
  <si>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</si>
  <si>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</si>
  <si>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</si>
  <si>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</si>
  <si>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</si>
  <si>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</si>
  <si>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</si>
  <si>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</si>
  <si>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</si>
  <si>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</si>
  <si>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</si>
  <si>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</si>
  <si>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</si>
  <si>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</si>
  <si>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</si>
  <si>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</si>
  <si>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</si>
  <si>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</si>
  <si>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</si>
  <si>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</si>
  <si>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</si>
  <si>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</si>
  <si>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</si>
  <si>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</si>
  <si>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</si>
  <si>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</si>
  <si>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</si>
  <si>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</si>
  <si>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</si>
  <si>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</si>
  <si>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</si>
  <si>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</si>
  <si>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</si>
  <si>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</si>
  <si>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</si>
  <si>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</si>
  <si>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</si>
  <si>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</si>
  <si>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</si>
  <si>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</si>
  <si>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</si>
  <si>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</si>
  <si>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</si>
  <si>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</si>
  <si>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</si>
  <si>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</si>
  <si>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</si>
  <si>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</si>
  <si>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</si>
  <si>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</si>
  <si>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</si>
  <si>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</si>
  <si>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</si>
  <si>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</si>
  <si>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</si>
  <si>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</si>
  <si>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</si>
  <si>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</si>
  <si>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</si>
  <si>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</si>
  <si>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</si>
  <si>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</si>
  <si>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</si>
  <si>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</si>
  <si>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</si>
  <si>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</si>
  <si>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</si>
  <si>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</si>
  <si>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</si>
  <si>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</si>
  <si>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</si>
  <si>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</si>
  <si>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</si>
  <si>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</si>
  <si>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</si>
  <si>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</si>
  <si>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</si>
  <si>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</si>
  <si>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</si>
  <si>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</si>
  <si>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</si>
  <si>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</si>
  <si>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</si>
  <si>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</si>
  <si>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</si>
  <si>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</si>
  <si>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</si>
  <si>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</si>
  <si>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</si>
  <si>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</si>
  <si>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</si>
  <si>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</si>
  <si>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</si>
  <si>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</si>
  <si>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</si>
  <si>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</si>
  <si>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</si>
  <si>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</si>
  <si>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</si>
  <si>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</si>
  <si>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</si>
  <si>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</si>
  <si>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</si>
  <si>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</si>
  <si>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</si>
  <si>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</si>
  <si>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</si>
  <si>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</si>
  <si>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</si>
  <si>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</si>
  <si>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</si>
  <si>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</si>
  <si>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</si>
  <si>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</si>
  <si>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</si>
  <si>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</si>
  <si>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</si>
  <si>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</si>
  <si>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</si>
  <si>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</si>
  <si>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</si>
  <si>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</si>
  <si>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</si>
  <si>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</si>
  <si>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</si>
  <si>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</si>
  <si>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</si>
  <si>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</si>
  <si>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</si>
  <si>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</si>
  <si>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</si>
  <si>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</si>
  <si>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</si>
  <si>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</si>
  <si>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</si>
  <si>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</si>
  <si>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</si>
  <si>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</si>
  <si>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</si>
  <si>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</si>
  <si>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</si>
  <si>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</si>
  <si>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</si>
  <si>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</si>
  <si>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</si>
  <si>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</si>
  <si>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</si>
  <si>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</si>
  <si>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</si>
  <si>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</si>
  <si>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</si>
  <si>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</si>
  <si>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</si>
  <si>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</si>
  <si>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</si>
  <si>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</si>
  <si>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</si>
  <si>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</si>
  <si>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</si>
  <si>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</si>
  <si>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</si>
  <si>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</si>
  <si>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</si>
  <si>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</si>
  <si>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</si>
  <si>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</si>
  <si>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</si>
  <si>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</si>
  <si>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</si>
  <si>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</si>
  <si>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</si>
  <si>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</si>
  <si>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</si>
  <si>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</si>
  <si>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</si>
  <si>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</si>
  <si>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</si>
  <si>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</si>
  <si>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</si>
  <si>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</si>
  <si>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</si>
  <si>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</si>
  <si>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</si>
  <si>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</si>
  <si>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</si>
  <si>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</si>
  <si>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</si>
  <si>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</si>
  <si>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</si>
  <si>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</si>
  <si>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</si>
  <si>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</si>
  <si>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</si>
  <si>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</si>
  <si>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</si>
  <si>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</si>
  <si>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</si>
  <si>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</si>
  <si>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</si>
  <si>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</si>
  <si>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</si>
  <si>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</si>
  <si>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</si>
  <si>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</si>
  <si>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</si>
  <si>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</si>
  <si>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</si>
  <si>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</si>
  <si>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</si>
  <si>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</si>
  <si>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</si>
  <si>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</si>
  <si>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</si>
  <si>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</si>
  <si>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</si>
  <si>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</si>
  <si>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</si>
  <si>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</si>
  <si>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</si>
  <si>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</si>
  <si>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</si>
  <si>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</si>
  <si>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</si>
  <si>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</si>
  <si>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</si>
  <si>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</si>
  <si>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</si>
  <si>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</si>
  <si>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</si>
  <si>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</si>
  <si>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</si>
  <si>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</si>
  <si>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</si>
  <si>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</si>
  <si>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</si>
  <si>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</si>
  <si>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</si>
  <si>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</si>
  <si>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</si>
  <si>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</si>
  <si>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</si>
  <si>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</si>
  <si>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</si>
  <si>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</si>
  <si>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</si>
  <si>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</si>
  <si>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</si>
  <si>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</si>
  <si>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</si>
  <si>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</si>
  <si>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</si>
  <si>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</si>
  <si>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</si>
  <si>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</si>
  <si>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</si>
  <si>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</si>
  <si>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</si>
  <si>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</si>
  <si>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</si>
  <si>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</si>
  <si>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</si>
  <si>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</si>
  <si>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</si>
  <si>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</si>
  <si>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</si>
  <si>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</si>
  <si>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</si>
  <si>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</si>
  <si>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</si>
  <si>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</si>
  <si>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</si>
  <si>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</si>
  <si>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</si>
  <si>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</si>
  <si>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</si>
  <si>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</si>
  <si>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</si>
  <si>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</si>
  <si>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</si>
  <si>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</si>
  <si>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</si>
  <si>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</si>
  <si>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</si>
  <si>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</si>
  <si>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</si>
  <si>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</si>
  <si>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</si>
  <si>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</si>
  <si>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</si>
  <si>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</si>
  <si>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</si>
  <si>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</si>
  <si>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</si>
  <si>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</si>
  <si>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</si>
  <si>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</si>
  <si>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</si>
  <si>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</si>
  <si>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</si>
  <si>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</si>
  <si>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</si>
  <si>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</si>
  <si>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</si>
  <si>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</si>
  <si>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</si>
  <si>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</si>
  <si>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</si>
  <si>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</si>
  <si>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</si>
  <si>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</si>
  <si>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</si>
  <si>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</si>
  <si>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</si>
  <si>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</si>
  <si>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</si>
  <si>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</si>
  <si>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</si>
  <si>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</si>
  <si>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</si>
  <si>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</si>
  <si>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</si>
  <si>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</si>
  <si>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</si>
  <si>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</si>
  <si>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</si>
  <si>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</si>
  <si>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</si>
  <si>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</si>
  <si>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</si>
  <si>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</si>
  <si>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</si>
  <si>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</si>
  <si>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</si>
  <si>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</si>
  <si>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</si>
  <si>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</si>
  <si>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</si>
  <si>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</si>
  <si>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</si>
  <si>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</si>
  <si>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</si>
  <si>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</si>
  <si>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</si>
  <si>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</si>
  <si>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</si>
  <si>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</si>
  <si>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</si>
  <si>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</si>
  <si>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</si>
  <si>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</si>
  <si>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</si>
  <si>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</si>
  <si>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</si>
  <si>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</si>
  <si>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</si>
  <si>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</si>
  <si>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</si>
  <si>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</si>
  <si>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</si>
  <si>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</si>
  <si>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</si>
  <si>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</si>
  <si>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</si>
  <si>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</si>
  <si>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</si>
  <si>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</si>
  <si>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</si>
  <si>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</si>
  <si>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</si>
  <si>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</si>
  <si>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</si>
  <si>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</si>
  <si>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</si>
  <si>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</si>
  <si>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</si>
  <si>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</si>
  <si>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</si>
  <si>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</si>
  <si>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</si>
  <si>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</si>
  <si>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</si>
  <si>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</si>
  <si>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</si>
  <si>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</si>
  <si>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</si>
  <si>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</si>
  <si>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</si>
  <si>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</si>
  <si>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</si>
  <si>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</si>
  <si>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</si>
  <si>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</si>
  <si>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</si>
  <si>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</si>
  <si>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</si>
  <si>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</si>
  <si>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</si>
  <si>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</si>
  <si>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</si>
  <si>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</si>
  <si>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</si>
  <si>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</si>
  <si>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</si>
  <si>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</si>
  <si>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</si>
  <si>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</si>
  <si>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</si>
  <si>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</si>
  <si>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</si>
  <si>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</si>
  <si>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</si>
  <si>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</si>
  <si>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</si>
  <si>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</si>
  <si>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</si>
  <si>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</si>
  <si>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</si>
  <si>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</si>
  <si>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</si>
  <si>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</si>
  <si>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</si>
  <si>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</si>
  <si>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</si>
  <si>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</si>
  <si>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</si>
  <si>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</si>
  <si>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</si>
  <si>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</si>
  <si>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</si>
  <si>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</si>
  <si>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</si>
  <si>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</si>
  <si>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</si>
  <si>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</si>
  <si>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</si>
  <si>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</si>
  <si>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</si>
  <si>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</si>
  <si>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</si>
  <si>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</si>
  <si>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</si>
  <si>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</si>
  <si>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</si>
  <si>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</si>
  <si>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</si>
  <si>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</si>
  <si>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</si>
  <si>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</si>
  <si>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</si>
  <si>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</si>
  <si>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</si>
  <si>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</si>
  <si>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</si>
  <si>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</si>
  <si>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</si>
  <si>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</si>
  <si>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</si>
  <si>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</si>
  <si>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</si>
  <si>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</si>
  <si>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</si>
  <si>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</si>
  <si>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</si>
  <si>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</si>
  <si>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</si>
  <si>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</si>
  <si>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</si>
  <si>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</si>
  <si>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</si>
  <si>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</si>
  <si>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</si>
  <si>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</si>
  <si>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</si>
  <si>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</si>
  <si>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</si>
  <si>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</si>
  <si>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</si>
  <si>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</si>
  <si>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</si>
  <si>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</si>
  <si>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</si>
  <si>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</si>
  <si>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</si>
  <si>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</si>
  <si>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</si>
  <si>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</si>
  <si>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</si>
  <si>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</si>
  <si>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</si>
  <si>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</si>
  <si>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</si>
  <si>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</si>
  <si>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</si>
  <si>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</si>
  <si>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</si>
  <si>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</si>
  <si>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</si>
  <si>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</si>
  <si>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</si>
  <si>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</si>
  <si>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</si>
  <si>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</si>
  <si>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</si>
  <si>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</si>
  <si>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</si>
  <si>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</si>
  <si>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</si>
  <si>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</si>
  <si>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</si>
  <si>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</si>
  <si>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</si>
  <si>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</si>
  <si>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</si>
  <si>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</si>
  <si>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</si>
  <si>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</si>
  <si>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</si>
  <si>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</si>
  <si>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</si>
  <si>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</si>
  <si>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</si>
  <si>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</si>
  <si>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</si>
  <si>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</si>
  <si>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</si>
  <si>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</si>
  <si>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</si>
  <si>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</si>
  <si>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</si>
  <si>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</si>
  <si>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</si>
  <si>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</si>
  <si>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</si>
  <si>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</si>
  <si>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</si>
  <si>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</si>
  <si>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</si>
  <si>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</si>
  <si>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</si>
  <si>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</si>
  <si>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</si>
  <si>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</si>
  <si>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</si>
  <si>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</si>
  <si>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</si>
  <si>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</si>
  <si>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</si>
  <si>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</si>
  <si>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</si>
  <si>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</si>
  <si>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</si>
  <si>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</si>
  <si>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</si>
  <si>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</si>
  <si>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</si>
  <si>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</si>
  <si>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</si>
  <si>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</si>
  <si>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</si>
  <si>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</si>
  <si>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</si>
  <si>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</si>
  <si>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</si>
  <si>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</si>
  <si>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</si>
  <si>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</si>
  <si>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</si>
  <si>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</si>
  <si>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</si>
  <si>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</si>
  <si>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</si>
  <si>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</si>
  <si>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</si>
  <si>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</si>
  <si>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</si>
  <si>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</si>
  <si>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</si>
  <si>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</si>
  <si>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</si>
  <si>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</si>
  <si>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</si>
  <si>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</si>
  <si>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</si>
  <si>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</si>
  <si>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</si>
  <si>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</si>
  <si>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</si>
  <si>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</si>
  <si>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</si>
  <si>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</si>
  <si>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</si>
  <si>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</si>
  <si>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</si>
  <si>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</si>
  <si>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</si>
  <si>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</si>
  <si>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</si>
  <si>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</si>
  <si>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</si>
  <si>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</si>
  <si>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</si>
  <si>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</si>
  <si>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</si>
  <si>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</si>
  <si>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</si>
  <si>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</si>
  <si>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</si>
  <si>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</si>
  <si>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</si>
  <si>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</si>
  <si>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</si>
  <si>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</si>
  <si>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</si>
  <si>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</si>
  <si>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</si>
  <si>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</si>
  <si>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</si>
  <si>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</si>
  <si>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</si>
  <si>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</si>
  <si>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</si>
  <si>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</si>
  <si>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</si>
  <si>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</si>
  <si>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</si>
  <si>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</si>
  <si>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</si>
  <si>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</si>
  <si>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</si>
  <si>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</si>
  <si>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</si>
  <si>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</si>
  <si>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</si>
  <si>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</si>
  <si>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</si>
  <si>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</si>
  <si>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</si>
  <si>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</si>
  <si>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</si>
  <si>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</si>
  <si>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</si>
  <si>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</si>
  <si>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</si>
  <si>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</si>
  <si>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</si>
  <si>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</si>
  <si>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</si>
  <si>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</si>
  <si>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</si>
  <si>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</si>
  <si>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</si>
  <si>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</si>
  <si>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</si>
  <si>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</si>
  <si>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</si>
  <si>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</si>
  <si>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</si>
  <si>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</si>
  <si>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</si>
  <si>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</si>
  <si>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</si>
  <si>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</si>
  <si>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</si>
  <si>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</si>
  <si>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</si>
  <si>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</si>
  <si>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</si>
  <si>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</si>
  <si>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</si>
  <si>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</si>
  <si>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</si>
  <si>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</si>
  <si>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</si>
  <si>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</si>
  <si>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</si>
  <si>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</si>
  <si>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</si>
  <si>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</si>
  <si>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</si>
  <si>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</si>
  <si>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</si>
  <si>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</si>
  <si>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</si>
  <si>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</si>
  <si>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</si>
  <si>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</si>
  <si>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</si>
  <si>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</si>
  <si>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</si>
  <si>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</si>
  <si>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</si>
  <si>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</si>
  <si>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</si>
  <si>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</si>
  <si>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</si>
  <si>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</si>
  <si>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</si>
  <si>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</si>
  <si>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</si>
  <si>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</si>
  <si>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</si>
  <si>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</si>
  <si>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</si>
  <si>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</si>
  <si>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</si>
  <si>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</si>
  <si>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</si>
  <si>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</si>
  <si>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</si>
  <si>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</si>
  <si>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</si>
  <si>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</si>
  <si>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</si>
  <si>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</si>
  <si>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</si>
  <si>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</si>
  <si>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</si>
  <si>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</si>
  <si>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</si>
  <si>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</si>
  <si>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</si>
  <si>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</si>
  <si>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</si>
  <si>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</si>
  <si>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</si>
  <si>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</si>
  <si>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</si>
  <si>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</si>
  <si>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</si>
  <si>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</si>
  <si>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</si>
  <si>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</si>
  <si>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</si>
  <si>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</si>
  <si>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</si>
  <si>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</si>
  <si>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</si>
  <si>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</si>
  <si>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</si>
  <si>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</si>
  <si>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</si>
  <si>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</si>
  <si>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</si>
  <si>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</si>
  <si>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</si>
  <si>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</si>
  <si>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</si>
  <si>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</si>
  <si>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</si>
  <si>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</si>
  <si>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</si>
  <si>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</si>
  <si>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</si>
  <si>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</si>
  <si>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</si>
  <si>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</si>
  <si>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</si>
  <si>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</si>
  <si>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</si>
  <si>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</si>
  <si>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</si>
  <si>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</si>
  <si>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</si>
  <si>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</si>
  <si>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</si>
  <si>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</si>
  <si>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</si>
  <si>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</si>
  <si>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</si>
  <si>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</si>
  <si>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</si>
  <si>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</si>
  <si>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</si>
  <si>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</si>
  <si>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</si>
  <si>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</si>
  <si>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</si>
  <si>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</si>
  <si>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</si>
  <si>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</si>
  <si>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</si>
  <si>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</si>
  <si>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</si>
  <si>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</si>
  <si>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</si>
  <si>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</si>
  <si>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</si>
  <si>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</si>
  <si>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</si>
  <si>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</si>
  <si>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</si>
  <si>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</si>
  <si>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</si>
  <si>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</si>
  <si>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</si>
  <si>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</si>
  <si>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</si>
  <si>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</si>
  <si>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</si>
  <si>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</si>
  <si>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</si>
  <si>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</si>
  <si>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</si>
  <si>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</si>
  <si>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</si>
  <si>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</si>
  <si>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</si>
  <si>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</si>
  <si>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</si>
  <si>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</si>
  <si>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</si>
  <si>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</si>
  <si>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</si>
  <si>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</si>
  <si>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</si>
  <si>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</si>
  <si>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</si>
  <si>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</si>
  <si>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</si>
  <si>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</si>
  <si>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</si>
  <si>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</si>
  <si>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</si>
  <si>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</si>
  <si>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</si>
  <si>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</si>
  <si>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</si>
  <si>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</si>
  <si>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</si>
  <si>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</si>
  <si>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</si>
  <si>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</si>
  <si>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</si>
  <si>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</si>
  <si>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</si>
  <si>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</si>
  <si>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</si>
  <si>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</si>
  <si>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</si>
  <si>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</si>
  <si>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</si>
  <si>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</si>
  <si>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</si>
  <si>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</si>
  <si>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</si>
  <si>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</si>
  <si>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</si>
  <si>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</si>
  <si>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</si>
  <si>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</si>
  <si>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</si>
  <si>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</si>
  <si>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</si>
  <si>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</si>
  <si>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</si>
  <si>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</si>
  <si>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</si>
  <si>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</si>
  <si>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</si>
  <si>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</si>
  <si>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</si>
  <si>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</si>
  <si>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</si>
  <si>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</si>
  <si>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</si>
  <si>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</si>
  <si>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</si>
  <si>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</si>
  <si>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</si>
  <si>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</si>
  <si>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</si>
  <si>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</si>
  <si>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</si>
  <si>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</si>
  <si>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</si>
  <si>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</si>
  <si>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</si>
  <si>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</si>
  <si>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</si>
  <si>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</si>
  <si>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</si>
  <si>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</si>
  <si>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</si>
  <si>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</si>
  <si>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</si>
  <si>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</si>
  <si>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</si>
  <si>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</si>
  <si>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</si>
  <si>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</si>
  <si>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</si>
  <si>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</si>
  <si>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</si>
  <si>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</si>
  <si>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</si>
  <si>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</si>
  <si>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</si>
  <si>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</si>
  <si>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</si>
  <si>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</si>
  <si>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</si>
  <si>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</si>
  <si>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</si>
  <si>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</si>
  <si>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</si>
  <si>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</si>
  <si>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</si>
  <si>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</si>
  <si>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</si>
  <si>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</si>
  <si>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</si>
  <si>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</si>
  <si>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</si>
  <si>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</si>
  <si>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</si>
  <si>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</si>
  <si>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</si>
  <si>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</si>
  <si>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</si>
  <si>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</si>
  <si>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</si>
  <si>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</si>
  <si>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</si>
  <si>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</si>
  <si>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</si>
  <si>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</si>
  <si>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</si>
  <si>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</si>
  <si>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</si>
  <si>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</si>
  <si>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</si>
  <si>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</si>
  <si>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</si>
  <si>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</si>
  <si>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</si>
  <si>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</si>
  <si>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</si>
  <si>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</si>
  <si>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</si>
  <si>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</si>
  <si>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</si>
  <si>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</si>
  <si>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</si>
  <si>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</si>
  <si>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</si>
  <si>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</si>
  <si>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</si>
  <si>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</si>
  <si>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</si>
  <si>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</si>
  <si>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</si>
  <si>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</si>
  <si>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</si>
  <si>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</si>
  <si>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</si>
  <si>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</si>
  <si>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</si>
  <si>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</si>
  <si>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</si>
  <si>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</si>
  <si>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</si>
  <si>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</si>
  <si>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</si>
  <si>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</si>
  <si>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</si>
  <si>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</si>
  <si>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</si>
  <si>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</si>
  <si>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</si>
  <si>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</si>
  <si>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</si>
  <si>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</si>
  <si>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</si>
  <si>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</si>
  <si>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</si>
  <si>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</si>
  <si>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</si>
  <si>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</si>
  <si>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</si>
  <si>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</si>
  <si>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</si>
  <si>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</si>
  <si>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</si>
  <si>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</si>
  <si>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</si>
  <si>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</si>
  <si>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</si>
  <si>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</si>
  <si>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</si>
  <si>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</si>
  <si>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</si>
  <si>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</si>
  <si>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</si>
  <si>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</si>
  <si>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</si>
  <si>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</si>
  <si>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</si>
  <si>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</si>
  <si>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</si>
  <si>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</si>
  <si>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</si>
  <si>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</si>
  <si>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</si>
  <si>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</si>
  <si>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</si>
  <si>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</si>
  <si>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</si>
  <si>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</si>
  <si>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</si>
  <si>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</si>
  <si>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</si>
  <si>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</si>
  <si>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</si>
  <si>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</si>
  <si>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</si>
  <si>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</si>
  <si>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</si>
  <si>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</si>
  <si>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</si>
  <si>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</si>
  <si>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</si>
  <si>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</si>
  <si>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</si>
  <si>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</si>
  <si>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</si>
  <si>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</si>
  <si>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</si>
  <si>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</si>
  <si>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</si>
  <si>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</si>
  <si>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</si>
  <si>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</si>
  <si>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</si>
  <si>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</si>
  <si>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</si>
  <si>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</si>
  <si>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</si>
  <si>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</si>
  <si>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</si>
  <si>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</si>
  <si>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</si>
  <si>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</si>
  <si>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</si>
  <si>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</si>
  <si>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</si>
  <si>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</si>
  <si>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</si>
  <si>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</si>
  <si>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</si>
  <si>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</si>
  <si>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</si>
  <si>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</si>
  <si>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</si>
  <si>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</si>
  <si>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</si>
  <si>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</si>
  <si>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</si>
  <si>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</si>
  <si>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</si>
  <si>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</si>
  <si>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</si>
  <si>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</si>
  <si>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</si>
  <si>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</si>
  <si>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</si>
  <si>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</si>
  <si>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</si>
  <si>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</si>
  <si>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</si>
  <si>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</si>
  <si>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</si>
  <si>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</si>
  <si>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</si>
  <si>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</si>
  <si>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</si>
  <si>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</si>
  <si>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</si>
  <si>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</si>
  <si>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</si>
  <si>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</si>
  <si>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</si>
  <si>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</si>
  <si>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</si>
  <si>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</si>
  <si>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</si>
  <si>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</si>
  <si>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</si>
  <si>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</si>
  <si>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</si>
  <si>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</si>
  <si>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</si>
  <si>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</si>
  <si>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</si>
  <si>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</si>
  <si>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</si>
  <si>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</si>
  <si>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</si>
  <si>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</si>
  <si>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</si>
  <si>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</si>
  <si>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</si>
  <si>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</si>
  <si>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</si>
  <si>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</si>
  <si>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</si>
  <si>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</si>
  <si>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</si>
  <si>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</si>
  <si>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</si>
  <si>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</si>
  <si>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</si>
  <si>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</si>
  <si>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</si>
  <si>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</si>
  <si>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</si>
  <si>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</si>
  <si>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</si>
  <si>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</si>
  <si>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</si>
  <si>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</si>
  <si>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</si>
  <si>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</si>
  <si>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</si>
  <si>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</si>
  <si>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</si>
  <si>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</si>
  <si>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</si>
  <si>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</si>
  <si>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</si>
  <si>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</si>
  <si>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</si>
  <si>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</si>
  <si>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</si>
  <si>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</si>
  <si>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</si>
  <si>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</si>
  <si>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</si>
  <si>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</si>
  <si>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</si>
  <si>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</si>
  <si>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</si>
  <si>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</si>
  <si>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</si>
  <si>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</si>
  <si>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</si>
  <si>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</si>
  <si>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</si>
  <si>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</si>
  <si>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</si>
  <si>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</si>
  <si>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</si>
  <si>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</si>
  <si>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</si>
  <si>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</si>
  <si>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</si>
  <si>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</si>
  <si>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</si>
  <si>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</si>
  <si>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</si>
  <si>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</si>
  <si>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</si>
  <si>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</si>
  <si>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</si>
  <si>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</si>
  <si>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</si>
  <si>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</si>
  <si>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</si>
  <si>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</si>
  <si>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</si>
  <si>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</si>
  <si>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</si>
  <si>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</si>
  <si>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</si>
  <si>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</si>
  <si>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</si>
  <si>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</si>
  <si>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</si>
  <si>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</si>
  <si>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</si>
  <si>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</si>
  <si>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</si>
  <si>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</si>
  <si>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</si>
  <si>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</si>
  <si>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</si>
  <si>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</si>
  <si>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</si>
  <si>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</si>
  <si>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</si>
  <si>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</si>
  <si>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</si>
  <si>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</si>
  <si>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</si>
  <si>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</si>
  <si>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</si>
  <si>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</si>
  <si>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</si>
  <si>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</si>
  <si>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</si>
  <si>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</si>
  <si>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</si>
  <si>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</si>
  <si>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</si>
  <si>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</si>
  <si>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</si>
  <si>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</si>
  <si>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</si>
  <si>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</si>
  <si>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</si>
  <si>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</si>
  <si>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</si>
  <si>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</si>
  <si>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</si>
  <si>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</si>
  <si>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</si>
  <si>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</si>
  <si>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</si>
  <si>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</si>
  <si>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</si>
  <si>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</si>
  <si>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</si>
  <si>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</si>
  <si>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</si>
  <si>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</si>
  <si>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</si>
  <si>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</si>
  <si>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</si>
  <si>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</si>
  <si>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</si>
  <si>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</si>
  <si>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</si>
  <si>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</si>
  <si>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</si>
  <si>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</si>
  <si>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</si>
  <si>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</si>
  <si>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</si>
  <si>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</si>
  <si>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</si>
  <si>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</si>
  <si>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</si>
  <si>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</si>
  <si>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</si>
  <si>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</si>
  <si>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</si>
  <si>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</si>
  <si>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</si>
  <si>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</si>
  <si>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</si>
  <si>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</si>
  <si>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</si>
  <si>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</si>
  <si>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</si>
  <si>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</si>
  <si>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</si>
  <si>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</si>
  <si>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</si>
  <si>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</si>
  <si>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</si>
  <si>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</si>
  <si>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</si>
  <si>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</si>
  <si>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</si>
  <si>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</si>
  <si>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</si>
  <si>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</si>
  <si>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</si>
  <si>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</si>
  <si>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</si>
  <si>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</si>
  <si>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</si>
  <si>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</si>
  <si>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</si>
  <si>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</si>
  <si>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</si>
  <si>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</si>
  <si>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</si>
  <si>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</si>
  <si>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</si>
  <si>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</si>
  <si>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</si>
  <si>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</si>
  <si>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</si>
  <si>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</si>
  <si>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</si>
  <si>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</si>
  <si>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</si>
  <si>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</si>
  <si>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</si>
  <si>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</si>
  <si>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</si>
  <si>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</si>
  <si>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</si>
  <si>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</si>
  <si>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</si>
  <si>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</si>
  <si>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</si>
  <si>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</si>
  <si>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</si>
  <si>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</si>
  <si>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</si>
  <si>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</si>
  <si>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</si>
  <si>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</si>
  <si>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</si>
  <si>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</si>
  <si>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</si>
  <si>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</si>
  <si>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</si>
  <si>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</si>
  <si>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</si>
  <si>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</si>
  <si>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</si>
  <si>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</si>
  <si>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</si>
  <si>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</si>
  <si>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</si>
  <si>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</si>
  <si>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</si>
  <si>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</si>
  <si>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</si>
  <si>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</si>
  <si>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</si>
  <si>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</si>
  <si>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</si>
  <si>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</si>
  <si>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</si>
  <si>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</si>
  <si>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</si>
  <si>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</si>
  <si>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</si>
  <si>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</si>
  <si>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</si>
  <si>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</si>
  <si>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</si>
  <si>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</si>
  <si>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</si>
  <si>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</si>
  <si>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</si>
  <si>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</si>
  <si>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</si>
  <si>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</si>
  <si>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</si>
  <si>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</si>
  <si>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</si>
  <si>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</si>
  <si>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</si>
  <si>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</si>
  <si>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</si>
  <si>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</si>
  <si>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</si>
  <si>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</si>
  <si>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</si>
  <si>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</si>
  <si>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</si>
  <si>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</si>
  <si>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</si>
  <si>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</si>
  <si>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</si>
  <si>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</si>
  <si>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</si>
  <si>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</si>
  <si>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</si>
  <si>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</si>
  <si>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</si>
  <si>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</si>
  <si>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</si>
  <si>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</si>
  <si>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</si>
  <si>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</si>
  <si>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</si>
  <si>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</si>
  <si>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</si>
  <si>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</si>
  <si>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</si>
  <si>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</si>
  <si>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</si>
  <si>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</si>
  <si>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</si>
  <si>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</si>
  <si>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</si>
  <si>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</si>
  <si>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</si>
  <si>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</si>
  <si>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</si>
  <si>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</si>
  <si>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</si>
  <si>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</si>
  <si>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</si>
  <si>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</si>
  <si>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</si>
  <si>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</si>
  <si>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</si>
  <si>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</si>
  <si>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</si>
  <si>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</si>
  <si>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</si>
  <si>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</si>
  <si>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</si>
  <si>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</si>
  <si>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</si>
  <si>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</si>
  <si>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</si>
  <si>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</si>
  <si>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</si>
  <si>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</si>
  <si>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</si>
  <si>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</si>
  <si>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</si>
  <si>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</si>
  <si>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</si>
  <si>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</si>
  <si>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</si>
  <si>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</si>
  <si>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</si>
  <si>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</si>
  <si>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</si>
  <si>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</si>
  <si>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</si>
  <si>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</si>
  <si>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</si>
  <si>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</si>
  <si>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</si>
  <si>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</si>
  <si>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</si>
  <si>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</si>
  <si>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</si>
  <si>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</si>
  <si>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</si>
  <si>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</si>
  <si>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</si>
  <si>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</si>
  <si>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</si>
  <si>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</si>
  <si>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</si>
  <si>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</si>
  <si>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</si>
  <si>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</si>
  <si>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</si>
  <si>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</si>
  <si>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</si>
  <si>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</si>
  <si>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</si>
  <si>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</si>
  <si>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</si>
  <si>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</si>
  <si>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</si>
  <si>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</si>
  <si>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</si>
  <si>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</si>
  <si>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</si>
  <si>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</si>
  <si>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</si>
  <si>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</si>
  <si>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</si>
  <si>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</si>
  <si>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</si>
  <si>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</si>
  <si>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</si>
  <si>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</si>
  <si>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</si>
  <si>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</si>
  <si>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</si>
  <si>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</si>
  <si>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</si>
  <si>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</si>
  <si>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</si>
  <si>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</si>
  <si>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</si>
  <si>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</si>
  <si>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</si>
  <si>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</si>
  <si>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</si>
  <si>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</si>
  <si>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</si>
  <si>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</si>
  <si>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</si>
  <si>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</si>
  <si>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</si>
  <si>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</si>
  <si>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</si>
  <si>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</si>
  <si>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</si>
  <si>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</si>
  <si>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</si>
  <si>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</si>
  <si>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</si>
  <si>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</si>
  <si>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</si>
  <si>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</si>
  <si>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</si>
  <si>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</si>
  <si>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</si>
  <si>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</si>
  <si>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</si>
  <si>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</si>
  <si>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</si>
  <si>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</si>
  <si>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</si>
  <si>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</si>
  <si>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</si>
  <si>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</si>
  <si>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</si>
  <si>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</si>
  <si>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</si>
  <si>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</si>
  <si>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</si>
  <si>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</si>
  <si>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</si>
  <si>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</si>
  <si>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</si>
  <si>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</si>
  <si>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</si>
  <si>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</si>
  <si>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</si>
  <si>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</si>
  <si>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</si>
  <si>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</si>
  <si>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</si>
  <si>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</si>
  <si>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</si>
  <si>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</si>
  <si>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</si>
  <si>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</si>
  <si>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</si>
  <si>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</si>
  <si>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</si>
  <si>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</si>
  <si>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</si>
  <si>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</si>
  <si>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</si>
  <si>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</si>
  <si>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</si>
  <si>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</si>
  <si>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</si>
  <si>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</si>
  <si>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</si>
  <si>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</si>
  <si>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</si>
  <si>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</si>
  <si>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</si>
  <si>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</si>
  <si>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</si>
  <si>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</si>
  <si>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</si>
  <si>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</si>
  <si>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</si>
  <si>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</si>
  <si>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</si>
  <si>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</si>
  <si>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</si>
  <si>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</si>
  <si>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</si>
  <si>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</si>
  <si>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</si>
  <si>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</si>
  <si>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</si>
  <si>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</si>
  <si>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</si>
  <si>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</si>
  <si>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</si>
  <si>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</si>
  <si>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</si>
  <si>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</si>
  <si>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</si>
  <si>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</si>
  <si>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</si>
  <si>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</si>
  <si>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</si>
  <si>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</si>
  <si>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</si>
  <si>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</si>
  <si>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</si>
  <si>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</si>
  <si>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</si>
  <si>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</si>
  <si>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</si>
  <si>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</si>
  <si>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</si>
  <si>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</si>
  <si>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</si>
  <si>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</si>
  <si>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</si>
  <si>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</si>
  <si>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</si>
  <si>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</si>
  <si>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</si>
  <si>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</si>
  <si>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</si>
  <si>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</si>
  <si>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</si>
  <si>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</si>
  <si>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</si>
  <si>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</si>
  <si>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</si>
  <si>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</si>
  <si>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</si>
  <si>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</si>
  <si>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</si>
  <si>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</si>
  <si>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</si>
  <si>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</si>
  <si>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</si>
  <si>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</si>
  <si>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</si>
  <si>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</si>
  <si>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</si>
  <si>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</si>
  <si>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</si>
  <si>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</si>
  <si>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</si>
  <si>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</si>
  <si>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</si>
  <si>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</si>
  <si>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</si>
  <si>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</si>
  <si>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</si>
  <si>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</si>
  <si>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</si>
  <si>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</si>
  <si>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</si>
  <si>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</si>
  <si>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</si>
  <si>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</si>
  <si>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</si>
  <si>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</si>
  <si>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</si>
  <si>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</si>
  <si>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</si>
  <si>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</si>
  <si>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</si>
  <si>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</si>
  <si>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</si>
  <si>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</si>
  <si>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</si>
  <si>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</si>
  <si>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</si>
  <si>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</si>
  <si>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</si>
  <si>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</si>
  <si>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</si>
  <si>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</si>
  <si>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</si>
  <si>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</si>
  <si>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</si>
  <si>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</si>
  <si>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</si>
  <si>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</si>
  <si>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</si>
  <si>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</si>
  <si>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</si>
  <si>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</si>
  <si>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</si>
  <si>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</si>
  <si>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</si>
  <si>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</si>
  <si>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</si>
  <si>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</si>
  <si>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</si>
  <si>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</si>
  <si>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</si>
  <si>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</si>
  <si>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</si>
  <si>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</si>
  <si>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</si>
  <si>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</si>
  <si>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</si>
  <si>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</si>
  <si>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</si>
  <si>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</si>
  <si>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</si>
  <si>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</si>
  <si>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</si>
  <si>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</si>
  <si>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</si>
  <si>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</si>
  <si>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</si>
  <si>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</si>
  <si>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</si>
  <si>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</si>
  <si>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</si>
  <si>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</si>
  <si>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</si>
  <si>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</si>
  <si>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</si>
  <si>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</si>
  <si>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</si>
  <si>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</si>
  <si>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</si>
  <si>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</si>
  <si>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</si>
  <si>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</si>
  <si>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</si>
  <si>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</si>
  <si>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</si>
  <si>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</si>
  <si>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</si>
  <si>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</si>
  <si>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</si>
  <si>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</si>
  <si>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</si>
  <si>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</si>
  <si>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</si>
  <si>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</si>
  <si>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</si>
  <si>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</si>
  <si>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</si>
  <si>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</si>
  <si>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</si>
  <si>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</si>
  <si>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</si>
  <si>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</si>
  <si>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</si>
  <si>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</si>
  <si>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</si>
  <si>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</si>
  <si>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</si>
  <si>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</si>
  <si>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</si>
  <si>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</si>
  <si>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</si>
  <si>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</si>
  <si>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</si>
  <si>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</si>
  <si>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</si>
  <si>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</si>
  <si>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</si>
  <si>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</si>
  <si>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</si>
  <si>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</si>
  <si>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</si>
  <si>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</si>
  <si>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</si>
  <si>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</si>
  <si>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</si>
  <si>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</si>
  <si>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</si>
  <si>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</si>
  <si>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</si>
  <si>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</si>
  <si>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</si>
  <si>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</si>
  <si>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</si>
  <si>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</si>
  <si>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</si>
  <si>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</si>
  <si>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</si>
  <si>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</si>
  <si>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</si>
  <si>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</si>
  <si>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</si>
  <si>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</si>
  <si>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</si>
  <si>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</si>
  <si>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</si>
  <si>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</si>
  <si>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</si>
  <si>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</si>
  <si>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</si>
  <si>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</si>
  <si>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</si>
  <si>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</si>
  <si>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</si>
  <si>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</si>
  <si>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</si>
  <si>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</si>
  <si>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</si>
  <si>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</si>
  <si>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</si>
  <si>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</si>
  <si>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</si>
  <si>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</si>
  <si>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</si>
  <si>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</si>
  <si>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</si>
  <si>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</si>
  <si>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</si>
  <si>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</si>
  <si>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</si>
  <si>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</si>
  <si>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</si>
  <si>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</si>
  <si>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</si>
  <si>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</si>
  <si>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</si>
  <si>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</si>
  <si>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</si>
  <si>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</si>
  <si>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</si>
  <si>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</si>
  <si>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</si>
  <si>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</si>
  <si>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</si>
  <si>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</si>
  <si>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</si>
  <si>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</si>
  <si>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</si>
  <si>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</si>
  <si>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</si>
  <si>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</si>
  <si>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</si>
  <si>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</si>
  <si>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</si>
  <si>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</si>
  <si>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</si>
  <si>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</si>
  <si>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</si>
  <si>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</si>
  <si>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</si>
  <si>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</si>
  <si>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</si>
  <si>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</si>
  <si>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</si>
  <si>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</si>
  <si>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</si>
  <si>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</si>
  <si>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</si>
  <si>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</si>
  <si>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</si>
  <si>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</si>
  <si>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</si>
  <si>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</si>
  <si>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</si>
  <si>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</si>
  <si>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</si>
  <si>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</si>
  <si>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</si>
  <si>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</si>
  <si>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</si>
  <si>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</si>
  <si>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</si>
  <si>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</si>
  <si>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</si>
  <si>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</si>
  <si>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</si>
  <si>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</si>
  <si>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</si>
  <si>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</si>
  <si>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</si>
  <si>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</si>
  <si>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</si>
  <si>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</si>
  <si>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</si>
  <si>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</si>
  <si>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</si>
  <si>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</si>
  <si>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</si>
  <si>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</si>
  <si>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</si>
  <si>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</si>
  <si>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</si>
  <si>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</si>
  <si>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</si>
  <si>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</si>
  <si>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</si>
  <si>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</si>
  <si>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</si>
  <si>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</si>
  <si>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</si>
  <si>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</si>
  <si>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</si>
  <si>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</si>
  <si>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</si>
  <si>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</si>
  <si>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</si>
  <si>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</si>
  <si>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</si>
  <si>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</si>
  <si>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</si>
  <si>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</si>
  <si>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</si>
  <si>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</si>
  <si>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</si>
  <si>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</si>
  <si>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</si>
  <si>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</si>
  <si>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</si>
  <si>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</si>
  <si>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</si>
  <si>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</si>
  <si>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</si>
  <si>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</si>
  <si>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</si>
  <si>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</si>
  <si>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</si>
  <si>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</si>
  <si>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</si>
  <si>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</si>
  <si>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</si>
  <si>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</si>
  <si>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</si>
  <si>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</si>
  <si>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</si>
  <si>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</si>
  <si>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</si>
  <si>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</si>
  <si>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</si>
  <si>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</si>
  <si>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</si>
  <si>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</si>
  <si>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</si>
  <si>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</si>
  <si>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</si>
  <si>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</si>
  <si>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</si>
  <si>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</si>
  <si>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</si>
  <si>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</si>
  <si>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</si>
  <si>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</si>
  <si>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</si>
  <si>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</si>
  <si>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</si>
  <si>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</si>
  <si>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</si>
  <si>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</si>
  <si>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</si>
  <si>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</si>
  <si>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</si>
  <si>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</si>
  <si>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</si>
  <si>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</si>
  <si>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</si>
  <si>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</si>
  <si>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</si>
  <si>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</si>
  <si>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</si>
  <si>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</si>
  <si>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</si>
  <si>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</si>
  <si>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</si>
  <si>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</si>
  <si>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</si>
  <si>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</si>
  <si>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</si>
  <si>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</si>
  <si>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</si>
  <si>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</si>
  <si>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</si>
  <si>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</si>
  <si>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</si>
  <si>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</si>
  <si>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</si>
  <si>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</si>
  <si>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</si>
  <si>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</si>
  <si>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</si>
  <si>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</si>
  <si>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</si>
  <si>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</si>
  <si>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</si>
  <si>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</si>
  <si>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</si>
  <si>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</si>
  <si>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</si>
  <si>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</si>
  <si>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</si>
  <si>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</si>
  <si>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</si>
  <si>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</si>
  <si>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</si>
  <si>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</si>
  <si>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</si>
  <si>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</si>
  <si>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</si>
  <si>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</si>
  <si>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</si>
  <si>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</si>
  <si>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</si>
  <si>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</si>
  <si>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</si>
  <si>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</si>
  <si>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</si>
  <si>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</si>
  <si>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</si>
  <si>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</si>
  <si>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</si>
  <si>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</si>
  <si>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</si>
  <si>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</si>
  <si>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</si>
  <si>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</si>
  <si>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</si>
  <si>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</si>
  <si>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</si>
  <si>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</si>
  <si>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</si>
  <si>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</si>
  <si>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</si>
  <si>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</si>
  <si>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</si>
  <si>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</si>
  <si>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</si>
  <si>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</si>
  <si>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</si>
  <si>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</si>
  <si>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</si>
  <si>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</si>
  <si>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</si>
  <si>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</si>
  <si>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</si>
  <si>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</si>
  <si>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</si>
  <si>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</si>
  <si>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</si>
  <si>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</si>
  <si>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</si>
  <si>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</si>
  <si>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</si>
  <si>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</si>
  <si>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</si>
  <si>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</si>
  <si>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</si>
  <si>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</si>
  <si>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</si>
  <si>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</si>
  <si>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</si>
  <si>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</si>
  <si>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</si>
  <si>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</si>
  <si>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</si>
  <si>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</si>
  <si>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</si>
  <si>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</si>
  <si>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</si>
  <si>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</si>
  <si>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</si>
  <si>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</si>
  <si>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</si>
  <si>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</si>
  <si>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</si>
  <si>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</si>
  <si>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</si>
  <si>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</si>
  <si>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</si>
  <si>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</si>
  <si>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</si>
  <si>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</si>
  <si>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</si>
  <si>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</si>
  <si>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</si>
  <si>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</si>
  <si>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</si>
  <si>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</si>
  <si>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</si>
  <si>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</si>
  <si>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</si>
  <si>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</si>
  <si>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</si>
  <si>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</si>
  <si>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</si>
  <si>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</si>
  <si>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</si>
  <si>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</si>
  <si>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</si>
  <si>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</si>
  <si>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</si>
  <si>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</si>
  <si>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</si>
  <si>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</si>
  <si>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</si>
  <si>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</si>
  <si>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</si>
  <si>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</si>
  <si>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</si>
  <si>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</si>
  <si>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</si>
  <si>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</si>
  <si>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</si>
  <si>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</si>
  <si>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</si>
  <si>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</si>
  <si>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</si>
  <si>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</si>
  <si>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</si>
  <si>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</si>
  <si>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</si>
  <si>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</si>
  <si>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</si>
  <si>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</si>
  <si>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</si>
  <si>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</si>
  <si>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</si>
  <si>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</si>
  <si>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</si>
  <si>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</si>
  <si>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</si>
  <si>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</si>
  <si>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</si>
  <si>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</si>
  <si>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</si>
  <si>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</si>
  <si>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</si>
  <si>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</si>
  <si>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</si>
  <si>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</si>
  <si>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</si>
  <si>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</si>
  <si>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</si>
  <si>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</si>
  <si>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</si>
  <si>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</si>
  <si>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</si>
  <si>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</si>
  <si>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</si>
  <si>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</si>
  <si>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</si>
  <si>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</si>
  <si>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</si>
  <si>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</si>
  <si>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</si>
  <si>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</si>
  <si>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</si>
  <si>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</si>
  <si>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</si>
  <si>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</si>
  <si>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</si>
  <si>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</si>
  <si>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</si>
  <si>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</si>
  <si>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</si>
  <si>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</si>
  <si>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</si>
  <si>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</si>
  <si>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</si>
  <si>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</si>
  <si>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</si>
  <si>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</si>
  <si>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</si>
  <si>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</si>
  <si>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</si>
  <si>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</si>
  <si>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</si>
  <si>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</si>
  <si>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</si>
  <si>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</si>
  <si>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</si>
  <si>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</si>
  <si>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</si>
  <si>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</si>
  <si>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</si>
  <si>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</si>
  <si>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</si>
  <si>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</si>
  <si>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</si>
  <si>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</si>
  <si>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</si>
  <si>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</si>
  <si>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</si>
  <si>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</si>
  <si>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</si>
  <si>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</si>
  <si>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</si>
  <si>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</si>
  <si>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</si>
  <si>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</si>
  <si>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</si>
  <si>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</si>
  <si>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</si>
  <si>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</si>
  <si>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</si>
  <si>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</si>
  <si>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</si>
  <si>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</si>
  <si>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</si>
  <si>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</si>
  <si>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</si>
  <si>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</si>
  <si>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</si>
  <si>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</si>
  <si>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</si>
  <si>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</si>
  <si>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</si>
  <si>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</si>
  <si>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</si>
  <si>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</si>
  <si>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</si>
  <si>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</si>
  <si>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</si>
  <si>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</si>
  <si>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</si>
  <si>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</si>
  <si>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</si>
  <si>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</si>
  <si>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</si>
  <si>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</si>
  <si>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</si>
  <si>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</si>
  <si>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</si>
  <si>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</si>
  <si>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</si>
  <si>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</si>
  <si>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</si>
  <si>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</si>
  <si>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</si>
  <si>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</si>
  <si>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</si>
  <si>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</si>
  <si>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</si>
  <si>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</si>
  <si>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</si>
  <si>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</si>
  <si>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</si>
  <si>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</si>
  <si>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</si>
  <si>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</si>
  <si>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</si>
  <si>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</si>
  <si>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</si>
  <si>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</si>
  <si>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</si>
  <si>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</si>
  <si>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</si>
  <si>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</si>
  <si>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</si>
  <si>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</si>
  <si>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</si>
  <si>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</si>
  <si>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</si>
  <si>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</si>
  <si>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</si>
  <si>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</si>
  <si>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</si>
  <si>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</si>
  <si>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</si>
  <si>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</si>
  <si>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</si>
  <si>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</si>
  <si>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</si>
  <si>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</si>
  <si>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</si>
  <si>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</si>
  <si>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</si>
  <si>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</si>
  <si>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</si>
  <si>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</si>
  <si>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</si>
  <si>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</si>
  <si>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</si>
  <si>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</si>
  <si>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</si>
  <si>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</si>
  <si>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</si>
  <si>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</si>
  <si>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</si>
  <si>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</si>
  <si>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</si>
  <si>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</si>
  <si>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</si>
  <si>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</si>
  <si>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</si>
  <si>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</si>
  <si>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</si>
  <si>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</si>
  <si>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</si>
  <si>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</si>
  <si>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</si>
  <si>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</si>
  <si>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</si>
  <si>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</si>
  <si>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</si>
  <si>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</si>
  <si>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</si>
  <si>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</si>
  <si>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</si>
  <si>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</si>
  <si>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</si>
  <si>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</si>
  <si>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</si>
  <si>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</si>
  <si>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</si>
  <si>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</si>
  <si>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</si>
  <si>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</si>
  <si>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</si>
  <si>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</si>
  <si>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</si>
  <si>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</si>
  <si>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</si>
  <si>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</si>
  <si>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</si>
  <si>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</si>
  <si>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</si>
  <si>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</si>
  <si>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</si>
  <si>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</si>
  <si>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</si>
  <si>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</si>
  <si>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</si>
  <si>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</si>
  <si>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</si>
  <si>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</si>
  <si>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</si>
  <si>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</si>
  <si>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</si>
  <si>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</si>
  <si>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</si>
  <si>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</si>
  <si>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</si>
  <si>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</si>
  <si>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</si>
  <si>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</si>
  <si>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</si>
  <si>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</si>
  <si>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</si>
  <si>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</si>
  <si>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</si>
  <si>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</si>
  <si>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</si>
  <si>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</si>
  <si>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</si>
  <si>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</si>
  <si>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</si>
  <si>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</si>
  <si>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</si>
  <si>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</si>
  <si>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</si>
  <si>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</si>
  <si>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</si>
  <si>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</si>
  <si>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</si>
  <si>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</si>
  <si>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</si>
  <si>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</si>
  <si>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</si>
  <si>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</si>
  <si>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</si>
  <si>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</si>
  <si>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</si>
  <si>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</si>
  <si>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</si>
  <si>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</si>
  <si>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</si>
  <si>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</si>
  <si>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</si>
  <si>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</si>
  <si>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</si>
  <si>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</si>
  <si>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</si>
  <si>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</si>
  <si>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</si>
  <si>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</si>
  <si>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</si>
  <si>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</si>
  <si>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</si>
  <si>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</si>
  <si>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</si>
  <si>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</si>
  <si>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</si>
  <si>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</si>
  <si>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</si>
  <si>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</si>
  <si>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</si>
  <si>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</si>
  <si>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</si>
  <si>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</si>
  <si>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</si>
  <si>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</si>
  <si>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</si>
  <si>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</si>
  <si>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</si>
  <si>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</si>
  <si>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</si>
  <si>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</si>
  <si>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</si>
  <si>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</si>
  <si>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</si>
  <si>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</si>
  <si>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</si>
  <si>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</si>
  <si>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</si>
  <si>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</si>
  <si>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</si>
  <si>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</si>
  <si>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</si>
  <si>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</si>
  <si>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</si>
  <si>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</si>
  <si>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</si>
  <si>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</si>
  <si>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</si>
  <si>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</si>
  <si>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</si>
  <si>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</si>
  <si>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</si>
  <si>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</si>
  <si>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</si>
  <si>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</si>
  <si>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</si>
  <si>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</si>
  <si>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</si>
  <si>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</si>
  <si>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</si>
  <si>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</si>
  <si>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</si>
  <si>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</si>
  <si>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</si>
  <si>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</si>
  <si>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</si>
  <si>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</si>
  <si>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</si>
  <si>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</si>
  <si>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</si>
  <si>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</si>
  <si>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</si>
  <si>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</si>
  <si>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</si>
  <si>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</si>
  <si>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</si>
  <si>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</si>
  <si>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</si>
  <si>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</si>
  <si>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</si>
  <si>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</si>
  <si>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</si>
  <si>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</si>
  <si>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</si>
  <si>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</si>
  <si>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</si>
  <si>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</si>
  <si>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</si>
  <si>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</si>
  <si>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</si>
  <si>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</si>
  <si>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</si>
  <si>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</si>
  <si>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</si>
  <si>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</si>
  <si>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</si>
  <si>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</si>
  <si>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</si>
  <si>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</si>
  <si>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</si>
  <si>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</si>
  <si>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</si>
  <si>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</si>
  <si>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</si>
  <si>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</si>
  <si>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</si>
  <si>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</si>
  <si>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</si>
  <si>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</si>
  <si>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</si>
  <si>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</si>
  <si>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</si>
  <si>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</si>
  <si>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</si>
  <si>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</si>
  <si>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</si>
  <si>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</si>
  <si>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</si>
  <si>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</si>
  <si>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</si>
  <si>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</si>
  <si>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</si>
  <si>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</si>
  <si>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</si>
  <si>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</si>
  <si>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</si>
  <si>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</si>
  <si>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</si>
  <si>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</si>
  <si>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</si>
  <si>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</si>
  <si>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</si>
  <si>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</si>
  <si>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</si>
  <si>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</si>
  <si>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</si>
  <si>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</si>
  <si>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</si>
  <si>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</si>
  <si>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</si>
  <si>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</si>
  <si>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</si>
  <si>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</si>
  <si>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</si>
  <si>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</si>
  <si>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</si>
  <si>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</si>
  <si>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</si>
  <si>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</si>
  <si>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</si>
  <si>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</si>
  <si>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</si>
  <si>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</si>
  <si>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</si>
  <si>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</si>
  <si>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</si>
  <si>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</si>
  <si>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</si>
  <si>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</si>
  <si>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</si>
  <si>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</si>
  <si>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</si>
  <si>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</si>
  <si>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</si>
  <si>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</si>
  <si>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</si>
  <si>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</si>
  <si>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</si>
  <si>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</si>
  <si>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</si>
  <si>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</si>
  <si>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</si>
  <si>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</si>
  <si>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</si>
  <si>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</si>
  <si>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</si>
  <si>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</si>
  <si>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</si>
  <si>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</si>
  <si>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</si>
  <si>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</si>
  <si>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</si>
  <si>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</si>
  <si>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</si>
  <si>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</si>
  <si>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</si>
  <si>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</si>
  <si>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</si>
  <si>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</si>
  <si>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</si>
  <si>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</si>
  <si>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</si>
  <si>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</si>
  <si>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</si>
  <si>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</si>
  <si>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</si>
  <si>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</si>
  <si>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</si>
  <si>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</si>
  <si>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</si>
  <si>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</si>
  <si>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</si>
  <si>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</si>
  <si>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</si>
  <si>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</si>
  <si>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</si>
  <si>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</si>
  <si>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</si>
  <si>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</si>
  <si>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</si>
  <si>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</si>
  <si>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</si>
  <si>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</si>
  <si>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</si>
  <si>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</si>
  <si>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</si>
  <si>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</si>
  <si>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</si>
  <si>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</si>
  <si>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</si>
  <si>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</si>
  <si>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</si>
  <si>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</si>
  <si>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</si>
  <si>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</si>
  <si>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</si>
  <si>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</si>
  <si>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</si>
  <si>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</si>
  <si>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</si>
  <si>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</si>
  <si>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</si>
  <si>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</si>
  <si>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</si>
  <si>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</si>
  <si>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</si>
  <si>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</si>
  <si>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</si>
  <si>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</si>
  <si>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</si>
  <si>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</si>
  <si>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</si>
  <si>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</si>
  <si>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</si>
  <si>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</si>
  <si>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</si>
  <si>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</si>
  <si>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</si>
  <si>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</si>
  <si>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</si>
  <si>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</si>
  <si>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</si>
  <si>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</si>
  <si>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</si>
  <si>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</si>
  <si>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</si>
  <si>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</si>
  <si>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</si>
  <si>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</si>
  <si>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</si>
  <si>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</si>
  <si>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</si>
  <si>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</si>
  <si>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</si>
  <si>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</si>
  <si>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</si>
  <si>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</si>
  <si>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</si>
  <si>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</si>
  <si>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</si>
  <si>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</si>
  <si>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</si>
  <si>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</si>
  <si>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</si>
  <si>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</si>
  <si>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</si>
  <si>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</si>
  <si>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</si>
  <si>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</si>
  <si>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</si>
  <si>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</si>
  <si>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</si>
  <si>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</si>
  <si>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</si>
  <si>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</si>
  <si>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</si>
  <si>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</si>
  <si>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</si>
  <si>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</si>
  <si>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</si>
  <si>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</si>
  <si>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</si>
  <si>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</si>
  <si>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</si>
  <si>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</si>
  <si>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</si>
  <si>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</si>
  <si>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</si>
  <si>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</si>
  <si>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</si>
  <si>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</si>
  <si>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</si>
  <si>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</si>
  <si>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</si>
  <si>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</si>
  <si>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</si>
  <si>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</si>
  <si>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</si>
  <si>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</si>
  <si>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</si>
  <si>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</si>
  <si>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</si>
  <si>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</si>
  <si>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</si>
  <si>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</si>
  <si>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</si>
  <si>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</si>
  <si>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</si>
  <si>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</si>
  <si>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</si>
  <si>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</si>
  <si>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</si>
  <si>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</si>
  <si>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</si>
  <si>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</si>
  <si>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</si>
  <si>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</si>
  <si>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</si>
  <si>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</si>
  <si>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</si>
  <si>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</si>
  <si>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</si>
  <si>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</si>
  <si>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</si>
  <si>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</si>
  <si>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</si>
  <si>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</si>
  <si>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</si>
  <si>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</si>
  <si>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</si>
  <si>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</si>
  <si>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</si>
  <si>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</si>
  <si>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</si>
  <si>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</si>
  <si>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</si>
  <si>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</si>
  <si>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</si>
  <si>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</si>
  <si>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</si>
  <si>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</si>
  <si>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</si>
  <si>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</si>
  <si>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</si>
  <si>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</si>
  <si>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</si>
  <si>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</si>
  <si>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</si>
  <si>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</si>
  <si>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</si>
  <si>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</si>
  <si>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</si>
  <si>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</si>
  <si>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</si>
  <si>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</si>
  <si>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</si>
  <si>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</si>
  <si>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</si>
  <si>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</si>
  <si>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</si>
  <si>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</si>
  <si>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</si>
  <si>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</si>
  <si>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</si>
  <si>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</si>
  <si>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</si>
  <si>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</si>
  <si>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</si>
  <si>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</si>
  <si>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</si>
  <si>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</si>
  <si>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</si>
  <si>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</si>
  <si>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</si>
  <si>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</si>
  <si>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</si>
  <si>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</si>
  <si>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</si>
  <si>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</si>
  <si>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</si>
  <si>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</si>
  <si>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</si>
  <si>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</si>
  <si>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</si>
  <si>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</si>
  <si>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</si>
  <si>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</si>
  <si>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</si>
  <si>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</si>
  <si>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</si>
  <si>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</si>
  <si>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</si>
  <si>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</si>
  <si>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</si>
  <si>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</si>
  <si>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</si>
  <si>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</si>
  <si>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</si>
  <si>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</si>
  <si>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</si>
  <si>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</si>
  <si>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</si>
  <si>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</si>
  <si>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</si>
  <si>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</si>
  <si>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</si>
  <si>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</si>
  <si>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</si>
  <si>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</si>
  <si>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</si>
  <si>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</si>
  <si>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</si>
  <si>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</si>
  <si>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</si>
  <si>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</si>
  <si>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</si>
  <si>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</si>
  <si>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</si>
  <si>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</si>
  <si>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</si>
  <si>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</si>
  <si>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</si>
  <si>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</si>
  <si>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</si>
  <si>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</si>
  <si>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</si>
  <si>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</si>
  <si>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</si>
  <si>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</si>
  <si>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</si>
  <si>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</si>
  <si>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</si>
  <si>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</si>
  <si>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</si>
  <si>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</si>
  <si>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</si>
  <si>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</si>
  <si>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</si>
  <si>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</si>
  <si>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</si>
  <si>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</si>
  <si>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</si>
  <si>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</si>
  <si>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</si>
  <si>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</si>
  <si>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</si>
  <si>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</si>
  <si>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</si>
  <si>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</si>
  <si>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</si>
  <si>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</si>
  <si>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</si>
  <si>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</si>
  <si>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</si>
  <si>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</si>
  <si>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</si>
  <si>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</si>
  <si>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</si>
  <si>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</si>
  <si>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</si>
  <si>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</si>
  <si>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</si>
  <si>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</si>
  <si>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</si>
  <si>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</si>
  <si>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</si>
  <si>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</si>
  <si>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</si>
  <si>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</si>
  <si>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</si>
  <si>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</si>
  <si>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</si>
  <si>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</si>
  <si>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</si>
  <si>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</si>
  <si>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</si>
  <si>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</si>
  <si>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</si>
  <si>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</si>
  <si>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</si>
  <si>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</si>
  <si>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</si>
  <si>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</si>
  <si>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</si>
  <si>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</si>
  <si>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</si>
  <si>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</si>
  <si>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</si>
  <si>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</si>
  <si>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</si>
  <si>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</si>
  <si>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</si>
  <si>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</si>
  <si>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</si>
  <si>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</si>
  <si>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</si>
  <si>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</si>
  <si>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</si>
  <si>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</si>
  <si>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</si>
  <si>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</si>
  <si>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</si>
  <si>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</si>
  <si>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</si>
  <si>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</si>
  <si>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</si>
  <si>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</si>
  <si>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</si>
  <si>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</si>
  <si>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</si>
  <si>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</si>
  <si>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</si>
  <si>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</si>
  <si>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</si>
  <si>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</si>
  <si>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</si>
  <si>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</si>
  <si>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</si>
  <si>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</si>
  <si>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</si>
  <si>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</si>
  <si>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</si>
  <si>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</si>
  <si>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</si>
  <si>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</si>
  <si>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</si>
  <si>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</si>
  <si>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</si>
  <si>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</si>
  <si>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</si>
  <si>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</si>
  <si>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</si>
  <si>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</si>
  <si>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</si>
  <si>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</si>
  <si>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</si>
  <si>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</si>
  <si>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</si>
  <si>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</si>
  <si>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</si>
  <si>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</si>
  <si>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</si>
  <si>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</si>
  <si>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</si>
  <si>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</si>
  <si>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</si>
  <si>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</si>
  <si>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</si>
  <si>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</si>
  <si>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</si>
  <si>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</si>
  <si>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</si>
  <si>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</si>
  <si>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</si>
  <si>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</si>
  <si>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</si>
  <si>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</si>
  <si>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</si>
  <si>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</si>
  <si>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</si>
  <si>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</si>
  <si>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</si>
  <si>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</si>
  <si>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</si>
  <si>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</si>
  <si>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</si>
  <si>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</si>
  <si>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</si>
  <si>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</si>
  <si>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</si>
  <si>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</si>
  <si>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</si>
  <si>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</si>
  <si>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</si>
  <si>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</si>
  <si>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</si>
  <si>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</si>
  <si>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</si>
  <si>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</si>
  <si>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</si>
  <si>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</si>
  <si>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</si>
  <si>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</si>
  <si>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</si>
  <si>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</si>
  <si>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</si>
  <si>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</si>
  <si>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</si>
  <si>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</si>
  <si>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</si>
  <si>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</si>
  <si>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</si>
  <si>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</si>
  <si>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</si>
  <si>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</si>
  <si>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</si>
  <si>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</si>
  <si>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</si>
  <si>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</si>
  <si>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</si>
  <si>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</si>
  <si>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</si>
  <si>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</si>
  <si>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</si>
  <si>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</si>
  <si>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</si>
  <si>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</si>
  <si>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</si>
  <si>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</si>
  <si>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</si>
  <si>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</si>
  <si>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</si>
  <si>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</si>
  <si>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</si>
  <si>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</si>
  <si>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</si>
  <si>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</si>
  <si>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</si>
  <si>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</si>
  <si>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</si>
  <si>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</si>
  <si>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</si>
  <si>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</si>
  <si>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</si>
  <si>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</si>
  <si>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</si>
  <si>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</si>
  <si>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</si>
  <si>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</si>
  <si>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</si>
  <si>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</si>
  <si>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</si>
  <si>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</si>
  <si>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</si>
  <si>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</si>
  <si>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</si>
  <si>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</si>
  <si>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</si>
  <si>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</si>
  <si>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</si>
  <si>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</si>
  <si>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</si>
  <si>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</si>
  <si>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</si>
  <si>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</si>
  <si>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</si>
  <si>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</si>
  <si>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</si>
  <si>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</si>
  <si>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</si>
  <si>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</si>
  <si>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</si>
  <si>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</si>
  <si>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</si>
  <si>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</si>
  <si>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</si>
  <si>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</si>
  <si>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</si>
  <si>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</si>
  <si>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</si>
  <si>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</si>
  <si>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</si>
  <si>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</si>
  <si>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</si>
  <si>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</si>
  <si>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</si>
  <si>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</si>
  <si>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</si>
  <si>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</si>
  <si>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</si>
  <si>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</si>
  <si>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</si>
  <si>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</si>
  <si>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</si>
  <si>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</si>
  <si>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</si>
  <si>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</si>
  <si>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</si>
  <si>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</si>
  <si>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</si>
  <si>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</si>
  <si>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</si>
  <si>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</si>
  <si>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</si>
  <si>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</si>
  <si>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</si>
  <si>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</si>
  <si>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</si>
  <si>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</si>
  <si>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</si>
  <si>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</si>
  <si>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</si>
  <si>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</si>
  <si>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</si>
  <si>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</si>
  <si>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</si>
  <si>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</si>
  <si>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</si>
  <si>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</si>
  <si>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</si>
  <si>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</si>
  <si>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</si>
  <si>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</si>
  <si>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</si>
  <si>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</si>
  <si>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</si>
  <si>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</si>
  <si>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</si>
  <si>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</si>
  <si>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</si>
  <si>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</si>
  <si>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</si>
  <si>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</si>
  <si>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</si>
  <si>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</si>
  <si>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</si>
  <si>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</si>
  <si>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</si>
  <si>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</si>
  <si>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</si>
  <si>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</si>
  <si>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</si>
  <si>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</si>
  <si>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</si>
  <si>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</si>
  <si>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</si>
  <si>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</si>
  <si>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</si>
  <si>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</si>
  <si>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</si>
  <si>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</si>
  <si>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</si>
  <si>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</si>
  <si>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</si>
  <si>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</si>
  <si>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</si>
  <si>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</si>
  <si>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</si>
  <si>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</si>
  <si>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</si>
  <si>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</si>
  <si>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</si>
  <si>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</si>
  <si>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</si>
  <si>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</si>
  <si>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</si>
  <si>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</si>
  <si>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</si>
  <si>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</si>
  <si>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</si>
  <si>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</si>
  <si>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</si>
  <si>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</si>
  <si>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</si>
  <si>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</si>
  <si>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</si>
  <si>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</si>
  <si>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</si>
  <si>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</si>
  <si>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</si>
  <si>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</si>
  <si>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</si>
  <si>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</si>
  <si>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</si>
  <si>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</si>
  <si>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</si>
  <si>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</si>
  <si>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</si>
  <si>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</si>
  <si>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</si>
  <si>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</si>
  <si>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</si>
  <si>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</si>
  <si>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</si>
  <si>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</si>
  <si>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</si>
  <si>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</si>
  <si>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</si>
  <si>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</si>
  <si>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</si>
  <si>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</si>
  <si>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</si>
  <si>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</si>
  <si>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</si>
  <si>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</si>
  <si>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</si>
  <si>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</si>
  <si>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</si>
  <si>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</si>
  <si>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</si>
  <si>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</si>
  <si>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</si>
  <si>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</si>
  <si>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</si>
  <si>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</si>
  <si>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</si>
  <si>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</si>
  <si>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</si>
  <si>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</si>
  <si>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</si>
  <si>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</si>
  <si>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</si>
  <si>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</si>
  <si>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</si>
  <si>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</si>
  <si>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</si>
  <si>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</si>
  <si>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</si>
  <si>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</si>
  <si>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</si>
  <si>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</si>
  <si>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</si>
  <si>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</si>
  <si>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</si>
  <si>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</si>
  <si>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</si>
  <si>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</si>
  <si>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</si>
  <si>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</si>
  <si>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</si>
  <si>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</si>
  <si>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</si>
  <si>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</si>
  <si>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</si>
  <si>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</si>
  <si>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</si>
  <si>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</si>
  <si>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</si>
  <si>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</si>
  <si>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</si>
  <si>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</si>
  <si>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</si>
  <si>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</si>
  <si>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</si>
  <si>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</si>
  <si>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</si>
  <si>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</si>
  <si>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</si>
  <si>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</si>
  <si>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</si>
  <si>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</si>
  <si>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</si>
  <si>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</si>
  <si>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</si>
  <si>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</si>
  <si>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</si>
  <si>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</si>
  <si>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</si>
  <si>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</si>
  <si>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</si>
  <si>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</si>
  <si>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</si>
  <si>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</si>
  <si>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</si>
  <si>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</si>
  <si>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</si>
  <si>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</si>
  <si>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</si>
  <si>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</si>
  <si>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</si>
  <si>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</si>
  <si>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</si>
  <si>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</si>
  <si>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</si>
  <si>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</si>
  <si>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</si>
  <si>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</si>
  <si>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</si>
  <si>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</si>
  <si>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</si>
  <si>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</si>
  <si>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</si>
  <si>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</si>
  <si>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</si>
  <si>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</si>
  <si>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</si>
  <si>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</si>
  <si>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</si>
  <si>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</si>
  <si>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</si>
  <si>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</si>
  <si>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</si>
  <si>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</si>
  <si>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</si>
  <si>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</si>
  <si>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</si>
  <si>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</si>
  <si>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</si>
  <si>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</si>
  <si>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</si>
  <si>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</si>
  <si>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</si>
  <si>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</si>
  <si>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</si>
  <si>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</si>
  <si>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</si>
  <si>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</si>
  <si>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</si>
  <si>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</si>
  <si>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</si>
  <si>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</si>
  <si>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</si>
  <si>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</si>
  <si>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</si>
  <si>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</si>
  <si>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</si>
  <si>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</si>
  <si>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</si>
  <si>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</si>
  <si>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</si>
  <si>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</si>
  <si>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</si>
  <si>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</si>
  <si>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</si>
  <si>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</si>
  <si>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</si>
  <si>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</si>
  <si>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</si>
  <si>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</si>
  <si>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</si>
  <si>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</si>
  <si>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</si>
  <si>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</si>
  <si>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</si>
  <si>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</si>
  <si>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</si>
  <si>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</si>
  <si>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</si>
  <si>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</si>
  <si>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</si>
  <si>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</si>
  <si>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</si>
  <si>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</si>
  <si>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</si>
  <si>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</si>
  <si>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</si>
  <si>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</si>
  <si>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</si>
  <si>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</si>
  <si>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</si>
  <si>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</si>
  <si>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</si>
  <si>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</si>
  <si>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</si>
  <si>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</si>
  <si>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</si>
  <si>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</si>
  <si>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</si>
  <si>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</si>
  <si>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</si>
  <si>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</si>
  <si>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</si>
  <si>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</si>
  <si>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</si>
  <si>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</si>
  <si>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</si>
  <si>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</si>
  <si>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</si>
  <si>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</si>
  <si>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</si>
  <si>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</si>
  <si>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</si>
  <si>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</si>
  <si>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</si>
  <si>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</si>
  <si>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</si>
  <si>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</si>
  <si>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</si>
  <si>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</si>
  <si>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</si>
  <si>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</si>
  <si>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</si>
  <si>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</si>
  <si>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</si>
  <si>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</si>
  <si>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</si>
  <si>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</si>
  <si>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</si>
  <si>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</si>
  <si>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</si>
  <si>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</si>
  <si>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</si>
  <si>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</si>
  <si>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</si>
  <si>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</si>
  <si>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</si>
  <si>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</si>
  <si>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</si>
  <si>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</si>
  <si>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</si>
  <si>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</si>
  <si>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</si>
  <si>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</si>
  <si>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</si>
  <si>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</si>
  <si>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</si>
  <si>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</si>
  <si>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</si>
  <si>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</si>
  <si>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</si>
  <si>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</si>
  <si>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</si>
  <si>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</si>
  <si>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</si>
  <si>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</si>
  <si>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</si>
  <si>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</si>
  <si>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</si>
  <si>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</si>
  <si>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</si>
  <si>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</si>
  <si>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</si>
  <si>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</si>
  <si>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</si>
  <si>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</si>
  <si>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</si>
  <si>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</si>
  <si>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</si>
  <si>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</si>
  <si>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</si>
  <si>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</si>
  <si>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</si>
  <si>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</si>
  <si>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</si>
  <si>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</si>
  <si>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</si>
  <si>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</si>
  <si>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</si>
  <si>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</si>
  <si>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</si>
  <si>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</si>
  <si>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</si>
  <si>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</si>
  <si>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</si>
  <si>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</si>
  <si>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</si>
  <si>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</si>
  <si>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</si>
  <si>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</si>
  <si>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</si>
  <si>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</si>
  <si>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</si>
  <si>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</si>
  <si>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</si>
  <si>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</si>
  <si>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</si>
  <si>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</si>
  <si>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</si>
  <si>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</si>
  <si>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</si>
  <si>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</si>
  <si>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</si>
  <si>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</si>
  <si>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</si>
  <si>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</si>
  <si>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</si>
  <si>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</si>
  <si>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</si>
  <si>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</si>
  <si>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</si>
  <si>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</si>
  <si>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</si>
  <si>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</si>
  <si>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</si>
  <si>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</si>
  <si>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</si>
  <si>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</si>
  <si>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</si>
  <si>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</si>
  <si>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</si>
  <si>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</si>
  <si>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</si>
  <si>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</si>
  <si>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</si>
  <si>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</si>
  <si>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</si>
  <si>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</si>
  <si>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</si>
  <si>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</si>
  <si>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</si>
  <si>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</si>
  <si>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</si>
  <si>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</si>
  <si>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</si>
  <si>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</si>
  <si>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</si>
  <si>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</si>
  <si>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</si>
  <si>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</si>
  <si>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</si>
  <si>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</si>
  <si>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</si>
  <si>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</si>
  <si>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</si>
  <si>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</si>
  <si>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</si>
  <si>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</si>
  <si>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</si>
  <si>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</si>
  <si>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</si>
  <si>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</si>
  <si>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</si>
  <si>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</si>
  <si>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</si>
  <si>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</si>
  <si>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</si>
  <si>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</si>
  <si>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</si>
  <si>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</si>
  <si>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</si>
  <si>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</si>
  <si>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</si>
  <si>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</si>
  <si>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</si>
  <si>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</si>
  <si>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</si>
  <si>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</si>
  <si>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</si>
  <si>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</si>
  <si>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</si>
  <si>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</si>
  <si>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</si>
  <si>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</si>
  <si>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</si>
  <si>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</si>
  <si>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</si>
  <si>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</si>
  <si>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</si>
  <si>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</si>
  <si>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</si>
  <si>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</si>
  <si>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</si>
  <si>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</si>
  <si>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</si>
  <si>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</si>
  <si>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</si>
  <si>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</si>
  <si>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</si>
  <si>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</si>
  <si>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</si>
  <si>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</si>
  <si>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</si>
  <si>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</si>
  <si>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</si>
  <si>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</si>
  <si>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</si>
  <si>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</si>
  <si>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</si>
  <si>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</si>
  <si>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</si>
  <si>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</si>
  <si>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</si>
  <si>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</si>
  <si>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</si>
  <si>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</si>
  <si>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</si>
  <si>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</si>
  <si>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</si>
  <si>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</si>
  <si>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</si>
  <si>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</si>
  <si>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</si>
  <si>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</si>
  <si>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</si>
  <si>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</si>
  <si>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</si>
  <si>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</si>
  <si>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</si>
  <si>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</si>
  <si>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</si>
  <si>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</si>
  <si>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</si>
  <si>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</si>
  <si>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</si>
  <si>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</si>
  <si>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</si>
  <si>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</si>
  <si>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</si>
  <si>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</si>
  <si>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</si>
  <si>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</si>
  <si>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</si>
  <si>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</si>
  <si>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</si>
  <si>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</si>
  <si>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</si>
  <si>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</si>
  <si>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</si>
  <si>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</si>
  <si>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</si>
  <si>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</si>
  <si>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</si>
  <si>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</si>
  <si>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</si>
  <si>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</si>
  <si>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</si>
  <si>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</si>
  <si>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</si>
  <si>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</si>
  <si>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</si>
  <si>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</si>
  <si>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</si>
  <si>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</si>
  <si>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</si>
  <si>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</si>
  <si>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</si>
  <si>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</si>
  <si>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</si>
  <si>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</si>
  <si>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</si>
  <si>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</si>
  <si>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</si>
  <si>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</si>
  <si>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</si>
  <si>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</si>
  <si>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</si>
  <si>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</si>
  <si>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</si>
  <si>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</si>
  <si>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</si>
  <si>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</si>
  <si>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</si>
  <si>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</si>
  <si>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</si>
  <si>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</si>
  <si>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</si>
  <si>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</si>
  <si>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</si>
  <si>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</si>
  <si>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</si>
  <si>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</si>
  <si>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</si>
  <si>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</si>
  <si>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</si>
  <si>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</si>
  <si>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</si>
  <si>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</si>
  <si>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</si>
  <si>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</si>
  <si>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</si>
  <si>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</si>
  <si>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</si>
  <si>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</si>
  <si>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</si>
  <si>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</si>
  <si>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</si>
  <si>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</si>
  <si>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</si>
  <si>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</si>
  <si>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</si>
  <si>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</si>
  <si>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</si>
  <si>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</si>
  <si>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</si>
  <si>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</si>
  <si>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</si>
  <si>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</si>
  <si>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</si>
  <si>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</si>
  <si>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</si>
  <si>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</si>
  <si>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</si>
  <si>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</si>
  <si>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</si>
  <si>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</si>
  <si>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</si>
  <si>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</si>
  <si>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</si>
  <si>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</si>
  <si>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</si>
  <si>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</si>
  <si>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</si>
  <si>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</si>
  <si>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</si>
  <si>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</si>
  <si>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</si>
  <si>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</si>
  <si>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</si>
  <si>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</si>
  <si>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</si>
  <si>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</si>
  <si>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</si>
  <si>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</si>
  <si>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</si>
  <si>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</si>
  <si>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</si>
  <si>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</si>
  <si>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</si>
  <si>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</si>
  <si>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</si>
  <si>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</si>
  <si>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</si>
  <si>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</si>
  <si>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</si>
  <si>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</si>
  <si>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</si>
  <si>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</si>
  <si>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</si>
  <si>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</si>
  <si>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</si>
  <si>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</si>
  <si>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</si>
  <si>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</si>
  <si>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</si>
  <si>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</si>
  <si>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</si>
  <si>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</si>
  <si>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</si>
  <si>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</si>
  <si>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</si>
  <si>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</si>
  <si>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</si>
  <si>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</si>
  <si>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</si>
  <si>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</si>
  <si>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</si>
  <si>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</si>
  <si>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</si>
  <si>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</si>
  <si>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</si>
  <si>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</si>
  <si>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</si>
  <si>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</si>
  <si>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</si>
  <si>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</si>
  <si>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</si>
  <si>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</si>
  <si>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</si>
  <si>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</si>
  <si>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</si>
  <si>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</si>
  <si>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</si>
  <si>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</si>
  <si>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</si>
  <si>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</si>
  <si>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</si>
  <si>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</si>
  <si>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</si>
  <si>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</si>
  <si>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</si>
  <si>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</si>
  <si>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</si>
  <si>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</si>
  <si>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</si>
  <si>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</si>
  <si>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</si>
  <si>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</si>
  <si>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</si>
  <si>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</si>
  <si>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</si>
  <si>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</si>
  <si>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</si>
  <si>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</si>
  <si>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</si>
  <si>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</si>
  <si>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</si>
  <si>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</si>
  <si>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</si>
  <si>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</si>
  <si>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</si>
  <si>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</si>
  <si>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</si>
  <si>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</si>
  <si>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</si>
  <si>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</si>
  <si>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</si>
  <si>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</si>
  <si>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</si>
  <si>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</si>
  <si>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</si>
  <si>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</si>
  <si>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</si>
  <si>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</si>
  <si>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</si>
  <si>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</si>
  <si>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</si>
  <si>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</si>
  <si>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</si>
  <si>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</si>
  <si>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</si>
  <si>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</si>
  <si>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</si>
  <si>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</si>
  <si>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</si>
  <si>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</si>
  <si>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</si>
  <si>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</si>
  <si>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</si>
  <si>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</si>
  <si>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</si>
  <si>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</si>
  <si>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</si>
  <si>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</si>
  <si>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</si>
  <si>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</si>
  <si>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</si>
  <si>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</si>
  <si>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</si>
  <si>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</si>
  <si>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</si>
  <si>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</si>
  <si>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</si>
  <si>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</si>
  <si>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</si>
  <si>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</si>
  <si>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</si>
  <si>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</si>
  <si>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</si>
  <si>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</si>
  <si>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</si>
  <si>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</si>
  <si>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</si>
  <si>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</si>
  <si>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</si>
  <si>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</si>
  <si>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</si>
  <si>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</si>
  <si>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</si>
  <si>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</si>
  <si>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</si>
  <si>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</si>
  <si>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</si>
  <si>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</si>
  <si>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</si>
  <si>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</si>
  <si>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</si>
  <si>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</si>
  <si>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</si>
  <si>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</si>
  <si>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</si>
  <si>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</si>
  <si>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</si>
  <si>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</si>
  <si>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</si>
  <si>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</si>
  <si>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</si>
  <si>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</si>
  <si>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</si>
  <si>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</si>
  <si>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</si>
  <si>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</si>
  <si>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</si>
  <si>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</si>
  <si>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</si>
  <si>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</si>
  <si>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</si>
  <si>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</si>
  <si>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</si>
  <si>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</si>
  <si>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</si>
  <si>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</si>
  <si>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</si>
  <si>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</si>
  <si>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</si>
  <si>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</si>
  <si>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</si>
  <si>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</si>
  <si>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</si>
  <si>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</si>
  <si>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</si>
  <si>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</si>
  <si>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</si>
  <si>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</si>
  <si>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</si>
  <si>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</si>
  <si>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</si>
  <si>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</si>
  <si>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</si>
  <si>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</si>
  <si>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</si>
  <si>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</si>
  <si>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</si>
  <si>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</si>
  <si>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</si>
  <si>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</si>
  <si>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</si>
  <si>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</si>
  <si>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</si>
  <si>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</si>
  <si>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</si>
  <si>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</si>
  <si>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</si>
  <si>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</si>
  <si>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</si>
  <si>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</si>
  <si>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</si>
  <si>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</si>
  <si>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</si>
  <si>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</si>
  <si>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</si>
  <si>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</si>
  <si>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</si>
  <si>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</si>
  <si>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</si>
  <si>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</si>
  <si>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</si>
  <si>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</si>
  <si>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</si>
  <si>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</si>
  <si>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</si>
  <si>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</si>
  <si>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</si>
  <si>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</si>
  <si>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</si>
  <si>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</si>
  <si>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</si>
  <si>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</si>
  <si>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</si>
  <si>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</si>
  <si>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</si>
  <si>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</si>
  <si>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</si>
  <si>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</si>
  <si>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</si>
  <si>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</si>
  <si>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</si>
  <si>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</si>
  <si>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</si>
  <si>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</si>
  <si>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</si>
  <si>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</si>
  <si>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</si>
  <si>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</si>
  <si>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</si>
  <si>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</si>
  <si>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</si>
  <si>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</si>
  <si>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</si>
  <si>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</si>
  <si>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</si>
  <si>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</si>
  <si>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</si>
  <si>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</si>
  <si>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</si>
  <si>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</si>
  <si>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</si>
  <si>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</si>
  <si>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</si>
  <si>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</si>
  <si>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</si>
  <si>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</si>
  <si>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</si>
  <si>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</si>
  <si>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</si>
  <si>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</si>
  <si>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</si>
  <si>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</si>
  <si>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</si>
  <si>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</si>
  <si>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</si>
  <si>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</si>
  <si>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</si>
  <si>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</si>
  <si>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</si>
  <si>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</si>
  <si>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</si>
  <si>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</si>
  <si>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</si>
  <si>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</si>
  <si>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</si>
  <si>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</si>
  <si>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</si>
  <si>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</si>
  <si>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</si>
  <si>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</si>
  <si>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</si>
  <si>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</si>
  <si>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</si>
  <si>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</si>
  <si>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</si>
  <si>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</si>
  <si>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</si>
  <si>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</si>
  <si>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</si>
  <si>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</si>
  <si>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</si>
  <si>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</si>
  <si>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</si>
  <si>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</si>
  <si>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</si>
  <si>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</si>
  <si>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</si>
  <si>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</si>
  <si>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</si>
  <si>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</si>
  <si>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</si>
  <si>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</si>
  <si>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</si>
  <si>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</si>
  <si>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</si>
  <si>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</si>
  <si>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</si>
  <si>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</si>
  <si>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</si>
  <si>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</si>
  <si>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</si>
  <si>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</si>
  <si>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</si>
  <si>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</si>
  <si>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</si>
  <si>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</si>
  <si>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</si>
  <si>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</si>
  <si>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</si>
  <si>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</si>
  <si>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</si>
  <si>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</si>
  <si>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</si>
  <si>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</si>
  <si>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</si>
  <si>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</si>
  <si>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</si>
  <si>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</si>
  <si>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</si>
  <si>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</si>
  <si>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</si>
  <si>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</si>
  <si>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</si>
  <si>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</si>
  <si>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</si>
  <si>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</si>
  <si>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</si>
  <si>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</si>
  <si>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</si>
  <si>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</si>
  <si>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</si>
  <si>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</si>
  <si>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</si>
  <si>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</si>
  <si>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</si>
  <si>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</si>
  <si>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</si>
  <si>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</si>
  <si>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</si>
  <si>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</si>
  <si>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</si>
  <si>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</si>
  <si>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</si>
  <si>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</si>
  <si>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</si>
  <si>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</si>
  <si>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</si>
  <si>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</si>
  <si>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</si>
  <si>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</si>
  <si>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</si>
  <si>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</si>
  <si>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</si>
  <si>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</si>
  <si>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</si>
  <si>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</si>
  <si>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</si>
  <si>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</si>
  <si>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</si>
  <si>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</si>
  <si>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</si>
  <si>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</si>
  <si>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</si>
  <si>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</si>
  <si>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</si>
  <si>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</si>
  <si>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</si>
  <si>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</si>
  <si>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</si>
  <si>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</si>
  <si>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</si>
  <si>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</si>
  <si>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</si>
  <si>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</si>
  <si>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</si>
  <si>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</si>
  <si>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</si>
  <si>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</si>
  <si>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</si>
  <si>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</si>
  <si>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</si>
  <si>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</si>
  <si>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</si>
  <si>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</si>
  <si>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</si>
  <si>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</si>
  <si>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</si>
  <si>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</si>
  <si>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</si>
  <si>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</si>
  <si>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</si>
  <si>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</si>
  <si>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</si>
  <si>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</si>
  <si>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</si>
  <si>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</si>
  <si>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</si>
  <si>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</si>
  <si>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</si>
  <si>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</si>
  <si>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</si>
  <si>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</si>
  <si>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</si>
  <si>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</si>
  <si>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</si>
  <si>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</si>
  <si>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</si>
  <si>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</si>
  <si>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</si>
  <si>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</si>
  <si>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</si>
  <si>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</si>
  <si>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</si>
  <si>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</si>
  <si>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</si>
  <si>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</si>
  <si>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</si>
  <si>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</si>
  <si>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</si>
  <si>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</si>
  <si>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</si>
  <si>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</si>
  <si>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</si>
  <si>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</si>
  <si>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</si>
  <si>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</si>
  <si>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</si>
  <si>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</si>
  <si>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</si>
  <si>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</si>
  <si>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</si>
  <si>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</si>
  <si>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</si>
  <si>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</si>
  <si>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</si>
  <si>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</si>
  <si>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</si>
  <si>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</si>
  <si>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</si>
  <si>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</si>
  <si>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</si>
  <si>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</si>
  <si>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</si>
  <si>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</si>
  <si>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</si>
  <si>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</si>
  <si>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</si>
  <si>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</si>
  <si>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</si>
  <si>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</si>
  <si>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</si>
  <si>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</si>
  <si>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</si>
  <si>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</si>
  <si>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</si>
  <si>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</si>
  <si>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</si>
  <si>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</si>
  <si>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</si>
  <si>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</si>
  <si>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</si>
  <si>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</si>
  <si>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</si>
  <si>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</si>
  <si>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</si>
  <si>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</si>
  <si>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</si>
  <si>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</si>
  <si>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</si>
  <si>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</si>
  <si>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</si>
  <si>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</si>
  <si>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</si>
  <si>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</si>
  <si>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</si>
  <si>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</si>
  <si>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</si>
  <si>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</si>
  <si>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</si>
  <si>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</si>
  <si>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</si>
  <si>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</si>
  <si>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</si>
  <si>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</si>
  <si>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</si>
  <si>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</si>
  <si>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</si>
  <si>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</si>
  <si>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</si>
  <si>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</si>
  <si>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</si>
  <si>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</si>
  <si>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</si>
  <si>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</si>
  <si>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</si>
  <si>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</si>
  <si>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</si>
  <si>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</si>
  <si>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</si>
  <si>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</si>
  <si>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</si>
  <si>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</si>
  <si>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</si>
  <si>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</si>
  <si>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</si>
  <si>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</si>
  <si>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</si>
  <si>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</si>
  <si>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</si>
  <si>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</si>
  <si>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</si>
  <si>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</si>
  <si>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</si>
  <si>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</si>
  <si>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</si>
  <si>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</si>
  <si>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</si>
  <si>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</si>
  <si>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</si>
  <si>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</si>
  <si>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</si>
  <si>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</si>
  <si>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</si>
  <si>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</si>
  <si>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</si>
  <si>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</si>
  <si>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</si>
  <si>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</si>
  <si>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</si>
  <si>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</si>
  <si>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</si>
  <si>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</si>
  <si>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</si>
  <si>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</si>
  <si>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</si>
  <si>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</si>
  <si>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</si>
  <si>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</si>
  <si>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</si>
  <si>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</si>
  <si>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</si>
  <si>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</si>
  <si>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</si>
  <si>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</si>
  <si>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</si>
  <si>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</si>
  <si>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</si>
  <si>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</si>
  <si>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</si>
  <si>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</si>
  <si>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</si>
  <si>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</si>
  <si>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</si>
  <si>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</si>
  <si>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</si>
  <si>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</si>
  <si>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</si>
  <si>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</si>
  <si>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</si>
  <si>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</si>
  <si>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</si>
  <si>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</si>
  <si>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</si>
  <si>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</si>
  <si>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</si>
  <si>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</si>
  <si>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</si>
  <si>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</si>
  <si>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</si>
  <si>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</si>
  <si>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</si>
  <si>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</si>
  <si>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</si>
  <si>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</si>
  <si>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</si>
  <si>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</si>
  <si>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</si>
  <si>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</si>
  <si>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</si>
  <si>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</si>
  <si>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</si>
  <si>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</si>
  <si>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</si>
  <si>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</si>
  <si>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</si>
  <si>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</si>
  <si>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</si>
  <si>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</si>
  <si>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</si>
  <si>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</si>
  <si>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</si>
  <si>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</si>
  <si>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</si>
  <si>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</si>
  <si>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</si>
  <si>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</si>
  <si>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</si>
  <si>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</si>
  <si>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</si>
  <si>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</si>
  <si>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</si>
  <si>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</si>
  <si>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</si>
  <si>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</si>
  <si>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</si>
  <si>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</si>
  <si>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</si>
  <si>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</si>
  <si>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</si>
  <si>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</si>
  <si>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</si>
  <si>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</si>
  <si>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</si>
  <si>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</si>
  <si>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</si>
  <si>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</si>
  <si>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</si>
  <si>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</si>
  <si>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</si>
  <si>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</si>
  <si>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</si>
  <si>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</si>
  <si>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</si>
  <si>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</si>
  <si>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</si>
  <si>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</si>
  <si>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</si>
  <si>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</si>
  <si>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</si>
  <si>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</si>
  <si>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</si>
  <si>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</si>
  <si>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</si>
  <si>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</si>
  <si>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</si>
  <si>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</si>
  <si>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</si>
  <si>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</si>
  <si>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</si>
  <si>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</si>
  <si>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</si>
  <si>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</si>
  <si>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</si>
  <si>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</si>
  <si>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</si>
  <si>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</si>
  <si>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</si>
  <si>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</si>
  <si>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</si>
  <si>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</si>
  <si>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</si>
  <si>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</si>
  <si>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</si>
  <si>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</si>
  <si>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</si>
  <si>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</si>
  <si>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</si>
  <si>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</si>
  <si>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</si>
  <si>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</si>
  <si>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</si>
  <si>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</si>
  <si>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</si>
  <si>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</si>
  <si>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</si>
  <si>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</si>
  <si>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</si>
  <si>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</si>
  <si>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</si>
  <si>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</si>
  <si>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</si>
  <si>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</si>
  <si>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</si>
  <si>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</si>
  <si>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</si>
  <si>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</si>
  <si>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</si>
  <si>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</si>
  <si>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</si>
  <si>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</si>
  <si>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</si>
  <si>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</si>
  <si>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</si>
  <si>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</si>
  <si>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</si>
  <si>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</si>
  <si>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</si>
  <si>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</si>
  <si>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</si>
  <si>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</si>
  <si>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</si>
  <si>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</si>
  <si>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</si>
  <si>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</si>
  <si>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</si>
  <si>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</si>
  <si>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</si>
  <si>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</si>
  <si>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</si>
  <si>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</si>
  <si>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</si>
  <si>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</si>
  <si>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</si>
  <si>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</si>
  <si>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</si>
  <si>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</si>
  <si>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</si>
  <si>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</si>
  <si>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</si>
  <si>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</si>
  <si>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</si>
  <si>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</si>
  <si>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</si>
  <si>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</si>
  <si>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</si>
  <si>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</si>
  <si>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</si>
  <si>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</si>
  <si>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</si>
  <si>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</si>
  <si>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</si>
  <si>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</si>
  <si>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</si>
  <si>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</si>
  <si>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</si>
  <si>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</si>
  <si>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</si>
  <si>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</si>
  <si>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</si>
  <si>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</si>
  <si>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</si>
  <si>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</si>
  <si>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</si>
  <si>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</si>
  <si>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</si>
  <si>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</si>
  <si>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</si>
  <si>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</si>
  <si>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</si>
  <si>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</si>
  <si>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</si>
  <si>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</si>
  <si>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</si>
  <si>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</si>
  <si>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</si>
  <si>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</si>
  <si>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</si>
  <si>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</si>
  <si>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</si>
  <si>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</si>
  <si>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</si>
  <si>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</si>
  <si>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</si>
  <si>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</si>
  <si>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</si>
  <si>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</si>
  <si>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</si>
  <si>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</si>
  <si>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</si>
  <si>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</si>
  <si>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</si>
  <si>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</si>
  <si>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</si>
  <si>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</si>
  <si>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</si>
  <si>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</si>
  <si>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</si>
  <si>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</si>
  <si>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</si>
  <si>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</si>
  <si>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</si>
  <si>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</si>
  <si>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</si>
  <si>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</si>
  <si>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</si>
  <si>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</si>
  <si>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</si>
  <si>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</si>
  <si>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</si>
  <si>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</si>
  <si>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</si>
  <si>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</si>
  <si>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</si>
  <si>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</si>
  <si>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</si>
  <si>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</si>
  <si>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</si>
  <si>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</si>
  <si>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</si>
  <si>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</si>
  <si>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</si>
  <si>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</si>
  <si>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</si>
  <si>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</si>
  <si>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</si>
  <si>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</si>
  <si>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</si>
  <si>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</si>
  <si>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</si>
  <si>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</si>
  <si>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</si>
  <si>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</si>
  <si>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</si>
  <si>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</si>
  <si>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</si>
  <si>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</si>
  <si>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</si>
  <si>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</si>
  <si>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</si>
  <si>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</si>
  <si>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</si>
  <si>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</si>
  <si>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</si>
  <si>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</si>
  <si>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</si>
  <si>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</si>
  <si>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</si>
  <si>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</si>
  <si>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</si>
  <si>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</si>
  <si>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</si>
  <si>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</si>
  <si>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</si>
  <si>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</si>
  <si>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</si>
  <si>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</si>
  <si>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</si>
  <si>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</si>
  <si>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</si>
  <si>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</si>
  <si>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</si>
  <si>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</si>
  <si>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</si>
  <si>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</si>
  <si>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</si>
  <si>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</si>
  <si>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</si>
  <si>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</si>
  <si>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</si>
  <si>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</si>
  <si>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</si>
  <si>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</si>
  <si>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</si>
  <si>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</si>
  <si>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</si>
  <si>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</si>
  <si>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</si>
  <si>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</si>
  <si>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</si>
  <si>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</si>
  <si>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</si>
  <si>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</si>
  <si>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</si>
  <si>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</si>
  <si>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</si>
  <si>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</si>
  <si>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</si>
  <si>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</si>
  <si>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</si>
  <si>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</si>
  <si>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</si>
  <si>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</si>
  <si>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</si>
  <si>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</si>
  <si>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</si>
  <si>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</si>
  <si>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</si>
  <si>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</si>
  <si>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</si>
  <si>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</si>
  <si>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</si>
  <si>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</si>
  <si>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</si>
  <si>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</si>
  <si>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</si>
  <si>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</si>
  <si>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</si>
  <si>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</si>
  <si>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</si>
  <si>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</si>
  <si>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</si>
  <si>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</si>
  <si>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</si>
  <si>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</si>
  <si>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</si>
  <si>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</si>
  <si>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</si>
  <si>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</si>
  <si>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</si>
  <si>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</si>
  <si>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</si>
  <si>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</si>
  <si>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</si>
  <si>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</si>
  <si>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</si>
  <si>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</si>
  <si>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</si>
  <si>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</si>
  <si>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</si>
  <si>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</si>
  <si>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</si>
  <si>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</si>
  <si>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</si>
  <si>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</si>
  <si>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</si>
  <si>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</si>
  <si>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</si>
  <si>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</si>
  <si>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</si>
  <si>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</si>
  <si>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</si>
  <si>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</si>
  <si>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</si>
  <si>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</si>
  <si>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</si>
  <si>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</si>
  <si>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</si>
  <si>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</si>
  <si>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</si>
  <si>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</si>
  <si>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</si>
  <si>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</si>
  <si>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</si>
  <si>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</si>
  <si>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</si>
  <si>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</si>
  <si>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</si>
  <si>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</si>
  <si>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</si>
  <si>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</si>
  <si>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</si>
  <si>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</si>
  <si>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</si>
  <si>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</si>
  <si>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</si>
  <si>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</si>
  <si>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</si>
  <si>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</si>
  <si>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</si>
  <si>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</si>
  <si>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</si>
  <si>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</si>
  <si>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</si>
  <si>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</si>
  <si>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</si>
  <si>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</si>
  <si>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</si>
  <si>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</si>
  <si>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</si>
  <si>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</si>
  <si>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</si>
  <si>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</si>
  <si>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</si>
  <si>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</si>
  <si>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</si>
  <si>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</si>
  <si>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</si>
  <si>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</si>
  <si>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</si>
  <si>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</si>
  <si>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</si>
  <si>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</si>
  <si>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</si>
  <si>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</si>
  <si>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</si>
  <si>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</si>
  <si>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</si>
  <si>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</si>
  <si>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</si>
  <si>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</si>
  <si>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</si>
  <si>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</si>
  <si>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</si>
  <si>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</si>
  <si>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</si>
  <si>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</si>
  <si>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</si>
  <si>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</si>
  <si>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</si>
  <si>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</si>
  <si>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</si>
  <si>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</si>
  <si>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</si>
  <si>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</si>
  <si>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</si>
  <si>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</si>
  <si>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</si>
  <si>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</si>
  <si>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</si>
  <si>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</si>
  <si>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</si>
  <si>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</si>
  <si>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</si>
  <si>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</si>
  <si>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</si>
  <si>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</si>
  <si>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</si>
  <si>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</si>
  <si>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</si>
  <si>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</si>
  <si>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</si>
  <si>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</si>
  <si>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</si>
  <si>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</si>
  <si>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</si>
  <si>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</si>
  <si>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</si>
  <si>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</si>
  <si>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</si>
  <si>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</si>
  <si>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</si>
  <si>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</si>
  <si>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</si>
  <si>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</si>
  <si>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</si>
  <si>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</si>
  <si>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</si>
  <si>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</si>
  <si>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</si>
  <si>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</si>
  <si>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</si>
  <si>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</si>
  <si>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</si>
  <si>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</si>
  <si>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</si>
  <si>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</si>
  <si>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</si>
  <si>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</si>
  <si>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</si>
  <si>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</si>
  <si>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</si>
  <si>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</si>
  <si>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</si>
  <si>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</si>
  <si>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</si>
  <si>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</si>
  <si>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</si>
  <si>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</si>
  <si>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</si>
  <si>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</si>
  <si>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</si>
  <si>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</si>
  <si>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</si>
  <si>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</si>
  <si>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</si>
  <si>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</si>
  <si>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</si>
  <si>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</si>
  <si>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</si>
  <si>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</si>
  <si>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</si>
  <si>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</si>
  <si>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</si>
  <si>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</si>
  <si>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</si>
  <si>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</si>
  <si>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</si>
  <si>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</si>
  <si>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</si>
  <si>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</si>
  <si>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</si>
  <si>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</si>
  <si>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</si>
  <si>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</si>
  <si>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</si>
  <si>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</si>
  <si>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</si>
  <si>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</si>
  <si>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</si>
  <si>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</si>
  <si>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</si>
  <si>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</si>
  <si>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</si>
  <si>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</si>
  <si>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</si>
  <si>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</si>
  <si>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</si>
  <si>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</si>
  <si>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</si>
  <si>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</si>
  <si>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</si>
  <si>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</si>
  <si>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</si>
  <si>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</si>
  <si>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</si>
  <si>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</si>
  <si>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</si>
  <si>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</si>
  <si>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</si>
  <si>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</si>
  <si>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</si>
  <si>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</si>
  <si>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</si>
  <si>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</si>
  <si>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</si>
  <si>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</si>
  <si>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</si>
  <si>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</si>
  <si>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</si>
  <si>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</si>
  <si>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</si>
  <si>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</si>
  <si>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</si>
  <si>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</si>
  <si>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</si>
  <si>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</si>
  <si>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</si>
  <si>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</si>
  <si>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</si>
  <si>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</si>
  <si>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</si>
  <si>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</si>
  <si>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</si>
  <si>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</si>
  <si>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</si>
  <si>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</si>
  <si>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</si>
  <si>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</si>
  <si>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</si>
  <si>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</si>
  <si>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</si>
  <si>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</si>
  <si>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</si>
  <si>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</si>
  <si>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</si>
  <si>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</si>
  <si>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</si>
  <si>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</si>
  <si>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</si>
  <si>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</si>
  <si>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</si>
  <si>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</si>
  <si>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</si>
  <si>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</si>
  <si>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</si>
  <si>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</si>
  <si>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</si>
  <si>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</si>
  <si>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</si>
  <si>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</si>
  <si>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</si>
  <si>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</si>
  <si>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</si>
  <si>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</si>
  <si>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</si>
  <si>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</si>
  <si>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</si>
  <si>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</si>
  <si>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</si>
  <si>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</si>
  <si>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</si>
  <si>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</si>
  <si>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</si>
  <si>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</si>
  <si>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</si>
  <si>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</si>
  <si>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</si>
  <si>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</si>
  <si>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</si>
  <si>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</si>
  <si>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</si>
  <si>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</si>
  <si>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</si>
  <si>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</si>
  <si>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</si>
  <si>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</si>
  <si>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</si>
  <si>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</si>
  <si>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</si>
  <si>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</si>
  <si>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</si>
  <si>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</si>
  <si>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</si>
  <si>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</si>
  <si>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</si>
  <si>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</si>
  <si>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</si>
  <si>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</si>
  <si>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</si>
  <si>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</si>
  <si>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</si>
  <si>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</si>
  <si>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</si>
  <si>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</si>
  <si>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</si>
  <si>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</si>
  <si>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</si>
  <si>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</si>
  <si>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</si>
  <si>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</si>
  <si>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</si>
  <si>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</si>
  <si>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</si>
  <si>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</si>
  <si>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</si>
  <si>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</si>
  <si>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</si>
  <si>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</si>
  <si>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</si>
  <si>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</si>
  <si>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</si>
  <si>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</si>
  <si>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</si>
  <si>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</si>
  <si>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</si>
  <si>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</si>
  <si>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</si>
  <si>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</si>
  <si>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</si>
  <si>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</si>
  <si>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</si>
  <si>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</si>
  <si>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</si>
  <si>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</si>
  <si>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</si>
  <si>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</si>
  <si>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</si>
  <si>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</si>
  <si>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</si>
  <si>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</si>
  <si>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</si>
  <si>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</si>
  <si>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</si>
  <si>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</si>
  <si>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</si>
  <si>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</si>
  <si>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</si>
  <si>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</si>
  <si>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</si>
  <si>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</si>
  <si>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</si>
  <si>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</si>
  <si>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</si>
  <si>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</si>
  <si>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</si>
  <si>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</si>
  <si>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</si>
  <si>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</si>
  <si>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</si>
  <si>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</si>
  <si>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</si>
  <si>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</si>
  <si>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</si>
  <si>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</si>
  <si>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</si>
  <si>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</si>
  <si>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</si>
  <si>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</si>
  <si>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</si>
  <si>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</si>
  <si>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</si>
  <si>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</si>
  <si>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</si>
  <si>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</si>
  <si>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</si>
  <si>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</si>
  <si>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</si>
  <si>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</si>
  <si>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</si>
  <si>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</si>
  <si>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</si>
  <si>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</si>
  <si>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</si>
  <si>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</si>
  <si>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</si>
  <si>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</si>
  <si>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</si>
  <si>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</si>
  <si>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</si>
  <si>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</si>
  <si>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</si>
  <si>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</si>
  <si>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</si>
  <si>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</si>
  <si>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</si>
  <si>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</si>
  <si>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</si>
  <si>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</si>
  <si>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</si>
  <si>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</si>
  <si>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</si>
  <si>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</si>
  <si>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</si>
  <si>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</si>
  <si>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</si>
  <si>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</si>
  <si>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</si>
  <si>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</si>
  <si>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</si>
  <si>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</si>
  <si>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</si>
  <si>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</si>
  <si>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</si>
  <si>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</si>
  <si>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</si>
  <si>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</si>
  <si>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</si>
  <si>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</si>
  <si>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</si>
  <si>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</si>
  <si>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</si>
  <si>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</si>
  <si>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</si>
  <si>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</si>
  <si>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</si>
  <si>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</si>
  <si>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</si>
  <si>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</si>
  <si>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</si>
  <si>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</si>
  <si>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</si>
  <si>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</si>
  <si>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</si>
  <si>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</si>
  <si>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</si>
  <si>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</si>
  <si>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</si>
  <si>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</si>
  <si>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</si>
  <si>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</si>
  <si>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</si>
  <si>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</si>
  <si>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</si>
  <si>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</si>
  <si>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</si>
  <si>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</si>
  <si>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</si>
  <si>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</si>
  <si>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</si>
  <si>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</si>
  <si>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</si>
  <si>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</si>
  <si>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</si>
  <si>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</si>
  <si>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</si>
  <si>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</si>
  <si>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</si>
  <si>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</si>
  <si>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</si>
  <si>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</si>
  <si>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</si>
  <si>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</si>
  <si>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</si>
  <si>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</si>
  <si>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</si>
  <si>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</si>
  <si>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</si>
  <si>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</si>
  <si>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</si>
  <si>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</si>
  <si>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</si>
  <si>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</si>
  <si>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</si>
  <si>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</si>
  <si>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</si>
  <si>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</si>
  <si>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</si>
  <si>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</si>
  <si>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</si>
  <si>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</si>
  <si>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</si>
  <si>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</si>
  <si>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</si>
  <si>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</si>
  <si>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</si>
  <si>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</si>
  <si>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</si>
  <si>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</si>
  <si>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</si>
  <si>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</si>
  <si>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</si>
  <si>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</si>
  <si>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</si>
  <si>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</si>
  <si>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</si>
  <si>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</si>
  <si>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</si>
  <si>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</si>
  <si>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</si>
  <si>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</si>
  <si>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</si>
  <si>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</si>
  <si>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</si>
  <si>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</si>
  <si>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</si>
  <si>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</si>
  <si>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</si>
  <si>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</si>
  <si>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</si>
  <si>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</si>
  <si>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</si>
  <si>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</si>
  <si>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</si>
  <si>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</si>
  <si>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</si>
  <si>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</si>
  <si>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</si>
  <si>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</si>
  <si>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</si>
  <si>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</si>
  <si>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</si>
  <si>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</si>
  <si>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</si>
  <si>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</si>
  <si>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</si>
  <si>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</si>
  <si>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</si>
  <si>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</si>
  <si>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</si>
  <si>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</si>
  <si>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</si>
  <si>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</si>
  <si>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</si>
  <si>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</si>
  <si>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</si>
  <si>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</si>
  <si>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</si>
  <si>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</si>
  <si>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</si>
  <si>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</si>
  <si>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</si>
  <si>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</si>
  <si>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</si>
  <si>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</si>
  <si>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</si>
  <si>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</si>
  <si>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</si>
  <si>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</si>
  <si>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</si>
  <si>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</si>
  <si>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</si>
  <si>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</si>
  <si>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</si>
  <si>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</si>
  <si>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</si>
  <si>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</si>
  <si>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</si>
  <si>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</si>
  <si>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</si>
  <si>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</si>
  <si>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</si>
  <si>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</si>
  <si>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</si>
  <si>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</si>
  <si>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</si>
  <si>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</si>
  <si>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</si>
  <si>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</si>
  <si>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</si>
  <si>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</si>
  <si>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</si>
  <si>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</si>
  <si>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</si>
  <si>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</si>
  <si>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</si>
  <si>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</si>
  <si>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</si>
  <si>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</si>
  <si>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</si>
  <si>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</si>
  <si>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</si>
  <si>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</si>
  <si>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</si>
  <si>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</si>
  <si>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</si>
  <si>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</si>
  <si>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</si>
  <si>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</si>
  <si>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</si>
  <si>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</si>
  <si>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</si>
  <si>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</si>
  <si>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</si>
  <si>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</si>
  <si>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</si>
  <si>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</si>
  <si>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</si>
  <si>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</si>
  <si>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</si>
  <si>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</si>
  <si>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</si>
  <si>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</si>
  <si>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</si>
  <si>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</si>
  <si>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</si>
  <si>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</si>
  <si>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</si>
  <si>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</si>
  <si>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</si>
  <si>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</si>
  <si>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</si>
  <si>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</si>
  <si>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</si>
  <si>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</si>
  <si>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</si>
  <si>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</si>
  <si>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</si>
  <si>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</si>
  <si>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</si>
  <si>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</si>
  <si>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</si>
  <si>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</si>
  <si>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</si>
  <si>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</si>
  <si>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</si>
  <si>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</si>
  <si>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</si>
  <si>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</si>
  <si>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</si>
  <si>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</si>
  <si>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</si>
  <si>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</si>
  <si>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</si>
  <si>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</si>
  <si>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</si>
  <si>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</si>
  <si>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</si>
  <si>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</si>
  <si>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</si>
  <si>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</si>
  <si>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</si>
  <si>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</si>
  <si>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</si>
  <si>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</si>
  <si>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</si>
  <si>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</si>
  <si>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</si>
  <si>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</si>
  <si>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</si>
  <si>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</si>
  <si>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</si>
  <si>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</si>
  <si>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</si>
  <si>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</si>
  <si>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</si>
  <si>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</si>
  <si>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</si>
  <si>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</si>
  <si>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</si>
  <si>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</si>
  <si>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</si>
  <si>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</si>
  <si>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</si>
  <si>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</si>
  <si>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</si>
  <si>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</si>
  <si>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</si>
  <si>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</si>
  <si>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</si>
  <si>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</si>
  <si>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</si>
  <si>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</si>
  <si>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</si>
  <si>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</si>
  <si>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</si>
  <si>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</si>
  <si>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</si>
  <si>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</si>
  <si>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</si>
  <si>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</si>
  <si>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</si>
  <si>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</si>
  <si>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</si>
  <si>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</si>
  <si>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</si>
  <si>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</si>
  <si>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</si>
  <si>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</si>
  <si>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</si>
  <si>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</si>
  <si>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</si>
  <si>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</si>
  <si>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</si>
  <si>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</si>
  <si>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</si>
  <si>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</si>
  <si>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</si>
  <si>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</si>
  <si>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</si>
  <si>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</si>
  <si>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</si>
  <si>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</si>
  <si>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</si>
  <si>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</si>
  <si>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</si>
  <si>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</si>
  <si>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</si>
  <si>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</si>
  <si>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</si>
  <si>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</si>
  <si>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</si>
  <si>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</si>
  <si>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</si>
  <si>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</si>
  <si>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</si>
  <si>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</si>
  <si>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</si>
  <si>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</si>
  <si>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</si>
  <si>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</si>
  <si>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</si>
  <si>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</si>
  <si>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</si>
  <si>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</si>
  <si>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</si>
  <si>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</si>
  <si>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</si>
  <si>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</si>
  <si>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</si>
  <si>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</si>
  <si>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</si>
  <si>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</si>
  <si>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</si>
  <si>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</si>
  <si>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</si>
  <si>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</si>
  <si>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</si>
  <si>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</si>
  <si>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</si>
  <si>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</si>
  <si>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</si>
  <si>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</si>
  <si>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</si>
  <si>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</si>
  <si>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</si>
  <si>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</si>
  <si>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</si>
  <si>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</si>
  <si>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</si>
  <si>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</si>
  <si>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</si>
  <si>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</si>
  <si>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</si>
  <si>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</si>
  <si>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</si>
  <si>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</si>
  <si>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</si>
  <si>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</si>
  <si>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</si>
  <si>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</si>
  <si>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</si>
  <si>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</si>
  <si>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</si>
  <si>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</si>
  <si>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</si>
  <si>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</si>
  <si>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</si>
  <si>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</si>
  <si>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</si>
  <si>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</si>
  <si>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</si>
  <si>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</si>
  <si>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</si>
  <si>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</si>
  <si>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</si>
  <si>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</si>
  <si>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</si>
  <si>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</si>
  <si>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</si>
  <si>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</si>
  <si>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</si>
  <si>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</si>
  <si>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</si>
  <si>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</si>
  <si>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</si>
  <si>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</si>
  <si>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</si>
  <si>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</si>
  <si>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</si>
  <si>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</si>
  <si>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</si>
  <si>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</si>
  <si>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</si>
  <si>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</si>
  <si>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</si>
  <si>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</si>
  <si>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</si>
  <si>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</si>
  <si>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</si>
  <si>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</si>
  <si>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</si>
  <si>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</si>
  <si>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</si>
  <si>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</si>
  <si>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</si>
  <si>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</si>
  <si>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</si>
  <si>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</si>
  <si>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</si>
  <si>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</si>
  <si>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</si>
  <si>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</si>
  <si>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</si>
  <si>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</si>
  <si>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</si>
  <si>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</si>
  <si>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</si>
  <si>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</si>
  <si>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</si>
  <si>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</si>
  <si>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</si>
  <si>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</si>
  <si>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</si>
  <si>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</si>
  <si>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</si>
  <si>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</si>
  <si>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</si>
  <si>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</si>
  <si>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</si>
  <si>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</si>
  <si>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</si>
  <si>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</si>
  <si>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</si>
  <si>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</si>
  <si>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</si>
  <si>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</si>
  <si>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</si>
  <si>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</si>
  <si>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</si>
  <si>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</si>
  <si>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</si>
  <si>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</si>
  <si>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</si>
  <si>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</si>
  <si>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</si>
  <si>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</si>
  <si>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</si>
  <si>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</si>
  <si>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</si>
  <si>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</si>
  <si>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</si>
  <si>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</si>
  <si>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</si>
  <si>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</si>
  <si>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</si>
  <si>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</si>
  <si>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</si>
  <si>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</si>
  <si>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</si>
  <si>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</si>
  <si>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</si>
  <si>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</si>
  <si>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</si>
  <si>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</si>
  <si>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</si>
  <si>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</si>
  <si>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</si>
  <si>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</si>
  <si>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</si>
  <si>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</si>
  <si>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</si>
  <si>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</si>
  <si>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</si>
  <si>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</si>
  <si>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</si>
  <si>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</si>
  <si>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</si>
  <si>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</si>
  <si>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</si>
  <si>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</si>
  <si>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</si>
  <si>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</si>
  <si>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</si>
  <si>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</si>
  <si>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</si>
  <si>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</si>
  <si>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</si>
  <si>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</si>
  <si>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</si>
  <si>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</si>
  <si>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</si>
  <si>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</si>
  <si>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</si>
  <si>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</si>
  <si>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</si>
  <si>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</si>
  <si>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</si>
  <si>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</si>
  <si>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</si>
  <si>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</si>
  <si>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</si>
  <si>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</si>
  <si>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</si>
  <si>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</si>
  <si>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</si>
  <si>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</si>
  <si>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</si>
  <si>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</si>
  <si>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</si>
  <si>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</si>
  <si>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</si>
  <si>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</si>
  <si>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</si>
  <si>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</si>
  <si>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</si>
  <si>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</si>
  <si>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</si>
  <si>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</si>
  <si>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</si>
  <si>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</si>
  <si>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</si>
  <si>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</si>
  <si>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</si>
  <si>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</si>
  <si>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</si>
  <si>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</si>
  <si>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</si>
  <si>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</si>
  <si>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</si>
  <si>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</si>
  <si>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</si>
  <si>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</si>
  <si>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</si>
  <si>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</si>
  <si>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</si>
  <si>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</si>
  <si>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</si>
  <si>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</si>
  <si>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</si>
  <si>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</si>
  <si>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</si>
  <si>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</si>
  <si>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</si>
  <si>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</si>
  <si>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</si>
  <si>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</si>
  <si>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</si>
  <si>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</si>
  <si>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</si>
  <si>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</si>
  <si>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</si>
  <si>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</si>
  <si>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</si>
  <si>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</si>
  <si>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</si>
  <si>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</si>
  <si>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</si>
  <si>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</si>
  <si>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</si>
  <si>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</si>
  <si>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</si>
  <si>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</si>
  <si>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</si>
  <si>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</si>
  <si>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</si>
  <si>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</si>
  <si>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</si>
  <si>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</si>
  <si>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</si>
  <si>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</si>
  <si>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</si>
  <si>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</si>
  <si>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</si>
  <si>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</si>
  <si>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</si>
  <si>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</si>
  <si>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</si>
  <si>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</si>
  <si>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</si>
  <si>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</si>
  <si>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</si>
  <si>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</si>
  <si>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</si>
  <si>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</si>
  <si>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</si>
  <si>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</si>
  <si>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</si>
  <si>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</si>
  <si>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</si>
  <si>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</si>
  <si>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</si>
  <si>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</si>
  <si>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</si>
  <si>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</si>
  <si>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</si>
  <si>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</si>
  <si>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</si>
  <si>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</si>
  <si>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</si>
  <si>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</si>
  <si>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</si>
  <si>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</si>
  <si>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</si>
  <si>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</si>
  <si>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</si>
  <si>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</si>
  <si>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</si>
  <si>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</si>
  <si>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</si>
  <si>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</si>
  <si>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</si>
  <si>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</si>
  <si>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</si>
  <si>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</si>
  <si>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</si>
  <si>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</si>
  <si>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</si>
  <si>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</si>
  <si>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</si>
  <si>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</si>
  <si>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</si>
  <si>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</si>
  <si>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</si>
  <si>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</si>
  <si>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</si>
  <si>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</si>
  <si>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</si>
  <si>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</si>
  <si>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</si>
  <si>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</si>
  <si>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</si>
  <si>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</si>
  <si>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</si>
  <si>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</si>
  <si>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</si>
  <si>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</si>
  <si>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</si>
  <si>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</si>
  <si>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</si>
  <si>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</si>
  <si>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</si>
  <si>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</si>
  <si>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</si>
  <si>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</si>
  <si>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</si>
  <si>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</si>
  <si>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</si>
  <si>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</si>
  <si>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</si>
  <si>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</si>
  <si>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</si>
  <si>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</si>
  <si>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</si>
  <si>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</si>
  <si>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</si>
  <si>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</si>
  <si>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</si>
  <si>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</si>
  <si>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</si>
  <si>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</si>
  <si>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</si>
  <si>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</si>
  <si>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</si>
  <si>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</si>
  <si>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</si>
  <si>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</si>
  <si>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</si>
  <si>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</si>
  <si>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</si>
  <si>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</si>
  <si>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</si>
  <si>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</si>
  <si>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</si>
  <si>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</si>
  <si>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</si>
  <si>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</si>
  <si>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</si>
  <si>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</si>
  <si>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</si>
  <si>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</si>
  <si>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</si>
  <si>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</si>
  <si>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</si>
  <si>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</si>
  <si>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</si>
  <si>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</si>
  <si>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</si>
  <si>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</si>
  <si>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</si>
  <si>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</si>
  <si>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</si>
  <si>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</si>
  <si>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</si>
  <si>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</si>
  <si>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</si>
  <si>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</si>
  <si>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</si>
  <si>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</si>
  <si>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</si>
  <si>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</si>
  <si>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</si>
  <si>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</si>
  <si>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</si>
  <si>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</si>
  <si>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</si>
  <si>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</si>
  <si>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</si>
  <si>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</si>
  <si>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</si>
  <si>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</si>
  <si>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</si>
  <si>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</si>
  <si>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</si>
  <si>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</si>
  <si>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</si>
  <si>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</si>
  <si>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</si>
  <si>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</si>
  <si>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</si>
  <si>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</si>
  <si>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</si>
  <si>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</si>
  <si>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</si>
  <si>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</si>
  <si>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</si>
  <si>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</si>
  <si>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</si>
  <si>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</si>
  <si>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</si>
  <si>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</si>
  <si>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</si>
  <si>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</si>
  <si>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</si>
  <si>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</si>
  <si>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</si>
  <si>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</si>
  <si>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</si>
  <si>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</si>
  <si>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</si>
  <si>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</si>
  <si>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</si>
  <si>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</si>
  <si>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</si>
  <si>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</si>
  <si>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</si>
  <si>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</si>
  <si>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</si>
  <si>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</si>
  <si>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</si>
  <si>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</si>
  <si>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</si>
  <si>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</si>
  <si>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</si>
  <si>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</si>
  <si>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</si>
  <si>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</si>
  <si>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</si>
  <si>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</si>
  <si>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</si>
  <si>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</si>
  <si>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</si>
  <si>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</si>
  <si>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</si>
  <si>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</si>
  <si>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</si>
  <si>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</si>
  <si>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</si>
  <si>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</si>
  <si>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</si>
  <si>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</si>
  <si>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</si>
  <si>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</si>
  <si>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</si>
  <si>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</si>
  <si>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</si>
  <si>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</si>
  <si>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</si>
  <si>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</si>
  <si>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</si>
  <si>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</si>
  <si>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</si>
  <si>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</si>
  <si>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</si>
  <si>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</si>
  <si>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</si>
  <si>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</si>
  <si>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</si>
  <si>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</si>
  <si>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</si>
  <si>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</si>
  <si>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</si>
  <si>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</si>
  <si>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</si>
  <si>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</si>
  <si>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</si>
  <si>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</si>
  <si>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</si>
  <si>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</si>
  <si>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</si>
  <si>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</si>
  <si>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</si>
  <si>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</si>
  <si>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</si>
  <si>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</si>
  <si>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</si>
  <si>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</si>
  <si>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</si>
  <si>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</si>
  <si>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</si>
  <si>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</si>
  <si>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</si>
  <si>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</si>
  <si>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</si>
  <si>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</si>
  <si>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</si>
  <si>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</si>
  <si>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</si>
  <si>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</si>
  <si>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</si>
  <si>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</si>
  <si>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</si>
  <si>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</si>
  <si>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</si>
  <si>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</si>
  <si>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</si>
  <si>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</si>
  <si>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</si>
  <si>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</si>
  <si>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</si>
  <si>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</si>
  <si>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</si>
  <si>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</si>
  <si>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</si>
  <si>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</si>
  <si>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</si>
  <si>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</si>
  <si>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</si>
  <si>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</si>
  <si>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</si>
  <si>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</si>
  <si>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</si>
  <si>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</si>
  <si>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</si>
  <si>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</si>
  <si>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</si>
  <si>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</si>
  <si>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</si>
  <si>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</si>
  <si>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</si>
  <si>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</si>
  <si>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</si>
  <si>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</si>
  <si>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</si>
  <si>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</si>
  <si>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</si>
  <si>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</si>
  <si>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</si>
  <si>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</si>
  <si>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</si>
  <si>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</si>
  <si>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</si>
  <si>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</si>
  <si>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</si>
  <si>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</si>
  <si>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</si>
  <si>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</si>
  <si>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</si>
  <si>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</si>
  <si>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</si>
  <si>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</si>
  <si>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</si>
  <si>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</si>
  <si>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</si>
  <si>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</si>
  <si>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</si>
  <si>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</si>
  <si>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</si>
  <si>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</si>
  <si>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</si>
  <si>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</si>
  <si>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</si>
  <si>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</si>
  <si>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</si>
  <si>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</si>
  <si>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</si>
  <si>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</si>
  <si>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</si>
  <si>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</si>
  <si>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</si>
  <si>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</si>
  <si>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</si>
  <si>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</si>
  <si>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</si>
  <si>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</si>
  <si>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</si>
  <si>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</si>
  <si>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</si>
  <si>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</si>
  <si>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</si>
  <si>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</si>
  <si>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</si>
  <si>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</si>
  <si>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</si>
  <si>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</si>
  <si>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</si>
  <si>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</si>
  <si>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</si>
  <si>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</si>
  <si>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</si>
  <si>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</si>
  <si>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</si>
  <si>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</si>
  <si>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</si>
  <si>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</si>
  <si>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</si>
  <si>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</si>
  <si>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</si>
  <si>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</si>
  <si>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</si>
  <si>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</si>
  <si>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</si>
  <si>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</si>
  <si>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</si>
  <si>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</si>
  <si>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</si>
  <si>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</si>
  <si>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</si>
  <si>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</si>
  <si>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</si>
  <si>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</si>
  <si>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</si>
  <si>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</si>
  <si>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</si>
  <si>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</si>
  <si>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</si>
  <si>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</si>
  <si>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</si>
  <si>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</si>
  <si>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</si>
  <si>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</si>
  <si>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</si>
  <si>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</si>
  <si>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</si>
  <si>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</si>
  <si>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</si>
  <si>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</si>
  <si>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</si>
  <si>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</si>
  <si>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</si>
  <si>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</si>
  <si>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</si>
  <si>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</si>
  <si>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</si>
  <si>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</si>
  <si>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</si>
  <si>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</si>
  <si>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</si>
  <si>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</si>
  <si>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</si>
  <si>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</si>
  <si>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</si>
  <si>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</si>
  <si>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</si>
  <si>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</si>
  <si>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</si>
  <si>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</si>
  <si>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</si>
  <si>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</si>
  <si>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</si>
  <si>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</si>
  <si>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</si>
  <si>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</si>
  <si>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</si>
  <si>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</si>
  <si>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</si>
  <si>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</si>
  <si>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</si>
  <si>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</si>
  <si>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</si>
  <si>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</si>
  <si>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</si>
  <si>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</si>
  <si>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</si>
  <si>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</si>
  <si>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</si>
  <si>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</si>
  <si>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</si>
  <si>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</si>
  <si>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</si>
  <si>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</si>
  <si>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</si>
  <si>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</si>
  <si>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</si>
  <si>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</si>
  <si>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</si>
  <si>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</si>
  <si>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</si>
  <si>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</si>
  <si>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</si>
  <si>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</si>
  <si>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</si>
  <si>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</si>
  <si>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</si>
  <si>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</si>
  <si>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</si>
  <si>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</si>
  <si>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</si>
  <si>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</si>
  <si>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</si>
  <si>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</si>
  <si>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</si>
  <si>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</si>
  <si>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</si>
  <si>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</si>
  <si>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</si>
  <si>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</si>
  <si>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</si>
  <si>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</si>
  <si>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</si>
  <si>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</si>
  <si>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</si>
  <si>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</si>
  <si>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</si>
  <si>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</si>
  <si>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</si>
  <si>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</si>
  <si>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</si>
  <si>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</si>
  <si>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</si>
  <si>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</si>
  <si>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</si>
  <si>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</si>
  <si>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</si>
  <si>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</si>
  <si>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</si>
  <si>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</si>
  <si>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</si>
  <si>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</si>
  <si>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</si>
  <si>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</si>
  <si>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</si>
  <si>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</si>
  <si>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</si>
  <si>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</si>
  <si>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</si>
  <si>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</si>
  <si>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</si>
  <si>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</si>
  <si>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</si>
  <si>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</si>
  <si>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</si>
  <si>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</si>
  <si>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</si>
  <si>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</si>
  <si>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</si>
  <si>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</si>
  <si>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</si>
  <si>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</si>
  <si>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</si>
  <si>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</si>
  <si>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</si>
  <si>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</si>
  <si>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</si>
  <si>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</si>
  <si>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</si>
  <si>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</si>
  <si>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</si>
  <si>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</si>
  <si>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</si>
  <si>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</si>
  <si>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</si>
  <si>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</si>
  <si>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</si>
  <si>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</si>
  <si>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</si>
  <si>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</si>
  <si>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</si>
  <si>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</si>
  <si>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</si>
  <si>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</si>
  <si>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</si>
  <si>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</si>
  <si>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</si>
  <si>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</si>
  <si>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</si>
  <si>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</si>
  <si>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</si>
  <si>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</si>
  <si>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</si>
  <si>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</si>
  <si>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</si>
  <si>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</si>
  <si>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</si>
  <si>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</si>
  <si>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</si>
  <si>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</si>
  <si>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</si>
  <si>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</si>
  <si>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</si>
  <si>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</si>
  <si>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</si>
  <si>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</si>
  <si>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</si>
  <si>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</si>
  <si>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</si>
  <si>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</si>
  <si>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</si>
  <si>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</si>
  <si>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</si>
  <si>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</si>
  <si>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</si>
  <si>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</si>
  <si>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</si>
  <si>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</si>
  <si>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</si>
  <si>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</si>
  <si>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</si>
  <si>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</si>
  <si>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</si>
  <si>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</si>
  <si>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</si>
  <si>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</si>
  <si>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</si>
  <si>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</si>
  <si>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</si>
  <si>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</si>
  <si>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</si>
  <si>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</si>
  <si>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</si>
  <si>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</si>
  <si>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</si>
  <si>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</si>
  <si>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</si>
  <si>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</si>
  <si>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</si>
  <si>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</si>
  <si>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</si>
  <si>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</si>
  <si>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</si>
  <si>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</si>
  <si>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</si>
  <si>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</si>
  <si>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</si>
  <si>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</si>
  <si>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</si>
  <si>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</si>
  <si>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</si>
  <si>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</si>
  <si>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</si>
  <si>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</si>
  <si>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</si>
  <si>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</si>
  <si>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</si>
  <si>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</si>
  <si>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</si>
  <si>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</si>
  <si>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</si>
  <si>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</si>
  <si>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</si>
  <si>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</si>
  <si>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</si>
  <si>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</si>
  <si>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</si>
  <si>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</si>
  <si>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</si>
  <si>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</si>
  <si>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</si>
  <si>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</si>
  <si>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</si>
  <si>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</si>
  <si>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</si>
  <si>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</si>
  <si>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</si>
  <si>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</si>
  <si>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</si>
  <si>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</si>
  <si>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</si>
  <si>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</si>
  <si>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</si>
  <si>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</si>
  <si>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</si>
  <si>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</si>
  <si>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</si>
  <si>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</si>
  <si>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</si>
  <si>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</si>
  <si>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</si>
  <si>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</si>
  <si>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</si>
  <si>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</si>
  <si>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</si>
  <si>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</si>
  <si>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</si>
  <si>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</si>
  <si>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</si>
  <si>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</si>
  <si>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</si>
  <si>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</si>
  <si>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</si>
  <si>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</si>
  <si>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</si>
  <si>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</si>
  <si>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</si>
  <si>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</si>
  <si>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</si>
  <si>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</si>
  <si>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</si>
  <si>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</si>
  <si>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</si>
  <si>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</si>
  <si>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</si>
  <si>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</si>
  <si>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</si>
  <si>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</si>
  <si>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</si>
  <si>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</si>
  <si>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</si>
  <si>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</si>
  <si>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</si>
  <si>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</si>
  <si>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</si>
  <si>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</si>
  <si>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</si>
  <si>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</si>
  <si>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</si>
  <si>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</si>
  <si>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</si>
  <si>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</si>
  <si>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</si>
  <si>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</si>
  <si>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</si>
  <si>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</si>
  <si>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</si>
  <si>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</si>
  <si>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</si>
  <si>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</si>
  <si>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</si>
  <si>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</si>
  <si>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</si>
  <si>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</si>
  <si>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</si>
  <si>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</si>
  <si>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</si>
  <si>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</si>
  <si>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</si>
  <si>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</si>
  <si>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</si>
  <si>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</si>
  <si>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</si>
  <si>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</si>
  <si>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</si>
  <si>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</si>
  <si>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</si>
  <si>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</si>
  <si>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</si>
  <si>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</si>
  <si>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</si>
  <si>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</si>
  <si>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</si>
  <si>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</si>
  <si>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</si>
  <si>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</si>
  <si>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</si>
  <si>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</si>
  <si>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</si>
  <si>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</si>
  <si>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</si>
  <si>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</si>
  <si>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</si>
  <si>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</si>
  <si>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</si>
  <si>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</si>
  <si>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</si>
  <si>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</si>
  <si>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</si>
  <si>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</si>
  <si>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</si>
  <si>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</si>
  <si>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</si>
  <si>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</si>
  <si>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</si>
  <si>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</si>
  <si>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</si>
  <si>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</si>
  <si>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</si>
  <si>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</si>
  <si>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</si>
  <si>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</si>
  <si>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</si>
  <si>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</si>
  <si>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</si>
  <si>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</si>
  <si>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</si>
  <si>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</si>
  <si>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</si>
  <si>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</si>
  <si>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</si>
  <si>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</si>
  <si>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</si>
  <si>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</si>
  <si>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</si>
  <si>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</si>
  <si>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</si>
  <si>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</si>
  <si>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</si>
  <si>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</si>
  <si>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</si>
  <si>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</si>
  <si>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</si>
  <si>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</si>
  <si>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</si>
  <si>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</si>
  <si>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</si>
  <si>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</si>
  <si>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</si>
  <si>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</si>
  <si>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</si>
  <si>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</si>
  <si>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</si>
  <si>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</si>
  <si>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</si>
  <si>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</si>
  <si>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</si>
  <si>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</si>
  <si>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</si>
  <si>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</si>
  <si>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</si>
  <si>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</si>
  <si>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</si>
  <si>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</si>
  <si>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</si>
  <si>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</si>
  <si>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</si>
  <si>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</si>
  <si>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</si>
  <si>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</si>
  <si>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</si>
  <si>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</si>
  <si>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</si>
  <si>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</si>
  <si>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</si>
  <si>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</si>
  <si>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</si>
  <si>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</si>
  <si>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</si>
  <si>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</si>
  <si>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</si>
  <si>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</si>
  <si>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</si>
  <si>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</si>
  <si>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</si>
  <si>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</si>
  <si>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</si>
  <si>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</si>
  <si>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</si>
  <si>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</si>
  <si>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</si>
  <si>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</si>
  <si>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</si>
  <si>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</si>
  <si>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</si>
  <si>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</si>
  <si>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</si>
  <si>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</si>
  <si>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</si>
  <si>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</si>
  <si>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</si>
  <si>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</si>
  <si>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</si>
  <si>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</si>
  <si>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</si>
  <si>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</si>
  <si>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</si>
  <si>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</si>
  <si>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</si>
  <si>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</si>
  <si>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</si>
  <si>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</si>
  <si>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</si>
  <si>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</si>
  <si>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</si>
  <si>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</si>
  <si>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</si>
  <si>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</si>
  <si>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</si>
  <si>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</si>
  <si>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</si>
  <si>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</si>
  <si>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</si>
  <si>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</si>
  <si>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</si>
  <si>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</si>
  <si>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</si>
  <si>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</si>
  <si>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</si>
  <si>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</si>
  <si>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</si>
  <si>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</si>
  <si>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</si>
  <si>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</si>
  <si>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</si>
  <si>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</si>
  <si>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</si>
  <si>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</si>
  <si>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</si>
  <si>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</si>
  <si>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</si>
  <si>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</si>
  <si>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</si>
  <si>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</si>
  <si>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</si>
  <si>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</si>
  <si>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</si>
  <si>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</si>
  <si>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</si>
  <si>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</si>
  <si>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</si>
  <si>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</si>
  <si>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</si>
  <si>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</si>
  <si>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</si>
  <si>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</si>
  <si>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</si>
  <si>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</si>
  <si>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</si>
  <si>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</si>
  <si>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</si>
  <si>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</si>
  <si>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</si>
  <si>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</si>
  <si>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</si>
  <si>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</si>
  <si>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</si>
  <si>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</si>
  <si>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</si>
  <si>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</si>
  <si>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</si>
  <si>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</si>
  <si>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</si>
  <si>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</si>
  <si>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</si>
  <si>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</si>
  <si>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</si>
  <si>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</si>
  <si>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</si>
  <si>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</si>
  <si>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</si>
  <si>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</si>
  <si>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</si>
  <si>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</si>
  <si>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</si>
  <si>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</si>
  <si>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</si>
  <si>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</si>
  <si>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</si>
  <si>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</si>
  <si>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</si>
  <si>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</si>
  <si>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</si>
  <si>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</si>
  <si>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</si>
  <si>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</si>
  <si>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</si>
  <si>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</si>
  <si>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</si>
  <si>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</si>
  <si>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</si>
  <si>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</si>
  <si>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</si>
  <si>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</si>
  <si>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</si>
  <si>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</si>
  <si>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</si>
  <si>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</si>
  <si>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</si>
  <si>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</si>
  <si>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</si>
  <si>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</si>
  <si>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</si>
  <si>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</si>
  <si>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</si>
  <si>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</si>
  <si>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</si>
  <si>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</si>
  <si>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</si>
  <si>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</si>
  <si>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</si>
  <si>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</si>
  <si>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</si>
  <si>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</si>
  <si>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</si>
  <si>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</si>
  <si>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</si>
  <si>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</si>
  <si>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</si>
  <si>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</si>
  <si>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</si>
  <si>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</si>
  <si>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</si>
  <si>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</si>
  <si>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</si>
  <si>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</si>
  <si>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</si>
  <si>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</si>
  <si>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</si>
  <si>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</si>
  <si>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</si>
  <si>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</si>
  <si>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</si>
  <si>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</si>
  <si>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</si>
  <si>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</si>
  <si>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</si>
  <si>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</si>
  <si>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</si>
  <si>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</si>
  <si>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</si>
  <si>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</si>
  <si>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</si>
  <si>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</si>
  <si>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</si>
  <si>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</si>
  <si>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</si>
  <si>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</si>
  <si>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</si>
  <si>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</si>
  <si>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</si>
  <si>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</si>
  <si>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</si>
  <si>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</si>
  <si>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</si>
  <si>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</si>
  <si>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</si>
  <si>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</si>
  <si>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</si>
  <si>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</si>
  <si>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</si>
  <si>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</si>
  <si>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</si>
  <si>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</si>
  <si>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</si>
  <si>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</si>
  <si>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</si>
  <si>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</si>
  <si>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</si>
  <si>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</si>
  <si>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</si>
  <si>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</si>
  <si>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</si>
  <si>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</si>
  <si>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</si>
  <si>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</si>
  <si>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</si>
  <si>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</si>
  <si>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</si>
  <si>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</si>
  <si>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</si>
  <si>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</si>
  <si>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</si>
  <si>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</si>
  <si>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</si>
  <si>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</si>
  <si>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</si>
  <si>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</si>
  <si>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</si>
  <si>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</si>
  <si>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</si>
  <si>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</si>
  <si>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</si>
  <si>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</si>
  <si>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</si>
  <si>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</si>
  <si>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</si>
  <si>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</si>
  <si>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</si>
  <si>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</si>
  <si>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</si>
  <si>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</si>
  <si>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</si>
  <si>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</si>
  <si>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</si>
  <si>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</si>
  <si>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</si>
  <si>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</si>
  <si>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</si>
  <si>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</si>
  <si>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</si>
  <si>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</si>
  <si>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</si>
  <si>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</si>
  <si>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</si>
  <si>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</si>
  <si>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</si>
  <si>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</si>
  <si>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</si>
  <si>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</si>
  <si>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</si>
  <si>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</si>
  <si>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</si>
  <si>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</si>
  <si>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</si>
  <si>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</si>
  <si>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</si>
  <si>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</si>
  <si>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</si>
  <si>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</si>
  <si>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</si>
  <si>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</si>
  <si>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</si>
  <si>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</si>
  <si>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</si>
  <si>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</si>
  <si>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</si>
  <si>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</si>
  <si>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</si>
  <si>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</si>
  <si>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</si>
  <si>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</si>
  <si>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</si>
  <si>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</si>
  <si>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</si>
  <si>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</si>
  <si>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</si>
  <si>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</si>
  <si>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</si>
  <si>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</si>
  <si>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</si>
  <si>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</si>
  <si>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</si>
  <si>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</si>
  <si>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</si>
  <si>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</si>
  <si>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</si>
  <si>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</si>
  <si>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</si>
  <si>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</si>
  <si>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</si>
  <si>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</si>
  <si>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</si>
  <si>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</si>
  <si>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</si>
  <si>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</si>
  <si>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</si>
  <si>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</si>
  <si>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</si>
  <si>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</si>
  <si>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</si>
  <si>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</si>
  <si>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</si>
  <si>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</si>
  <si>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</si>
  <si>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</si>
  <si>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</si>
  <si>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</si>
  <si>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</si>
  <si>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</si>
  <si>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</si>
  <si>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</si>
  <si>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</si>
  <si>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</si>
  <si>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</si>
  <si>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</si>
  <si>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</si>
  <si>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</si>
  <si>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</si>
  <si>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</si>
  <si>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</si>
  <si>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</si>
  <si>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</si>
  <si>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</si>
  <si>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</si>
  <si>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</si>
  <si>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</si>
  <si>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</si>
  <si>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</si>
  <si>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</si>
  <si>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</si>
  <si>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</si>
  <si>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</si>
  <si>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</si>
  <si>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</si>
  <si>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</si>
  <si>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</si>
  <si>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</si>
  <si>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</si>
  <si>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</si>
  <si>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</si>
  <si>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</si>
  <si>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</si>
  <si>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</si>
  <si>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</si>
  <si>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</si>
  <si>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</si>
  <si>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</si>
  <si>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</si>
  <si>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</si>
  <si>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</si>
  <si>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</si>
  <si>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</si>
  <si>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</si>
  <si>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</si>
  <si>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</si>
  <si>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</si>
  <si>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</si>
  <si>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</si>
  <si>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</si>
  <si>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</si>
  <si>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</si>
  <si>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</si>
  <si>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</si>
  <si>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</si>
  <si>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</si>
  <si>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</si>
  <si>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</si>
  <si>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</si>
  <si>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</si>
  <si>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</si>
  <si>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</si>
  <si>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</si>
  <si>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</si>
  <si>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</si>
  <si>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</si>
  <si>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</si>
  <si>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</si>
  <si>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</si>
  <si>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</si>
  <si>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</si>
  <si>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</si>
  <si>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</si>
  <si>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</si>
  <si>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</si>
  <si>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</si>
  <si>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</si>
  <si>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</si>
  <si>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</si>
  <si>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</si>
  <si>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</si>
  <si>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</si>
  <si>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</si>
  <si>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</si>
  <si>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</si>
  <si>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</si>
  <si>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</si>
  <si>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</si>
  <si>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</si>
  <si>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</si>
  <si>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</si>
  <si>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</si>
  <si>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</si>
  <si>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</si>
  <si>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</si>
  <si>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</si>
  <si>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</si>
  <si>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</si>
  <si>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</si>
  <si>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</si>
  <si>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</si>
  <si>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</si>
  <si>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</si>
  <si>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</si>
  <si>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</si>
  <si>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</si>
  <si>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</si>
  <si>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</si>
  <si>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</si>
  <si>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</si>
  <si>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</si>
  <si>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</si>
  <si>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</si>
  <si>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</si>
  <si>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</si>
  <si>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</si>
  <si>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</si>
  <si>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</si>
  <si>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</si>
  <si>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</si>
  <si>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</si>
  <si>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</si>
  <si>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</si>
  <si>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</si>
  <si>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</si>
  <si>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</si>
  <si>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</si>
  <si>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</si>
  <si>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</si>
  <si>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</si>
  <si>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</si>
  <si>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</si>
  <si>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</si>
  <si>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</si>
  <si>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</si>
  <si>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</si>
  <si>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</si>
  <si>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</si>
  <si>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</si>
  <si>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</si>
  <si>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</si>
  <si>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</si>
  <si>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</si>
  <si>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</si>
  <si>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</si>
  <si>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</si>
  <si>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</si>
  <si>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</si>
  <si>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</si>
  <si>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</si>
  <si>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</si>
  <si>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</si>
  <si>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</si>
  <si>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</si>
  <si>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</si>
  <si>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</si>
  <si>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</si>
  <si>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</si>
  <si>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</si>
  <si>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</si>
  <si>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</si>
  <si>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</si>
  <si>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</si>
  <si>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</si>
  <si>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</si>
  <si>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</si>
  <si>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</si>
  <si>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</si>
  <si>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</si>
  <si>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</si>
  <si>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</si>
  <si>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</si>
  <si>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</si>
  <si>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</si>
  <si>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</si>
  <si>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</si>
  <si>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</si>
  <si>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</si>
  <si>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</si>
  <si>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</si>
  <si>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</si>
  <si>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</si>
  <si>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</si>
  <si>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</si>
  <si>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</si>
  <si>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</si>
  <si>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</si>
  <si>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</si>
  <si>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</si>
  <si>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</si>
  <si>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</si>
  <si>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</si>
  <si>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</si>
  <si>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</si>
  <si>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</si>
  <si>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</si>
  <si>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</si>
  <si>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</si>
  <si>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</si>
  <si>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</si>
  <si>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</si>
  <si>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</si>
  <si>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</si>
  <si>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</si>
  <si>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</si>
  <si>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</si>
  <si>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</si>
  <si>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</si>
  <si>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</si>
  <si>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</si>
  <si>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</si>
  <si>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</si>
  <si>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</si>
  <si>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</si>
  <si>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</si>
  <si>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</si>
  <si>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</si>
  <si>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</si>
  <si>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</si>
  <si>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</si>
  <si>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</si>
  <si>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</si>
  <si>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</si>
  <si>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</si>
  <si>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</si>
  <si>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</si>
  <si>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</si>
  <si>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</si>
  <si>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</si>
  <si>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</si>
  <si>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</si>
  <si>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</si>
  <si>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</si>
  <si>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</si>
  <si>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</si>
  <si>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</si>
  <si>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</si>
  <si>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</si>
  <si>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</si>
  <si>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</si>
  <si>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</si>
  <si>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</si>
  <si>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</si>
  <si>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</si>
  <si>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</si>
  <si>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</si>
  <si>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</si>
  <si>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</si>
  <si>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</si>
  <si>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</si>
  <si>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</si>
  <si>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</si>
  <si>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</si>
  <si>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</si>
  <si>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</si>
  <si>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</si>
  <si>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</si>
  <si>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</si>
  <si>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</si>
  <si>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</si>
  <si>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</si>
  <si>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</si>
  <si>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</si>
  <si>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</si>
  <si>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</si>
  <si>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</si>
  <si>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</si>
  <si>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</si>
  <si>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</si>
  <si>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</si>
  <si>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</si>
  <si>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</si>
  <si>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</si>
  <si>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</si>
  <si>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</si>
  <si>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</si>
  <si>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</si>
  <si>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</si>
  <si>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</si>
  <si>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</si>
  <si>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</si>
  <si>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</si>
  <si>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</si>
  <si>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</si>
  <si>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</si>
  <si>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</si>
  <si>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</si>
  <si>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</si>
  <si>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</si>
  <si>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</si>
  <si>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</si>
  <si>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</si>
  <si>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</si>
  <si>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</si>
  <si>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</si>
  <si>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</si>
  <si>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</si>
  <si>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</si>
  <si>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</si>
  <si>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</si>
  <si>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</si>
  <si>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</si>
  <si>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</si>
  <si>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</si>
  <si>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</si>
  <si>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</si>
  <si>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</si>
  <si>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</si>
  <si>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</si>
  <si>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</si>
  <si>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</si>
  <si>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</si>
  <si>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</si>
  <si>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</si>
  <si>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</si>
  <si>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</si>
  <si>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</si>
  <si>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</si>
  <si>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</si>
  <si>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</si>
  <si>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</si>
  <si>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</si>
  <si>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</si>
  <si>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</si>
  <si>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</si>
  <si>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</si>
  <si>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</si>
  <si>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</si>
  <si>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</si>
  <si>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</si>
  <si>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</si>
  <si>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</si>
  <si>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</si>
  <si>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</si>
  <si>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</si>
  <si>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</si>
  <si>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</si>
  <si>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</si>
  <si>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</si>
  <si>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</si>
  <si>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</si>
  <si>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</si>
  <si>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</si>
  <si>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</si>
  <si>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</si>
  <si>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</si>
  <si>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</si>
  <si>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</si>
  <si>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</si>
  <si>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</si>
  <si>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</si>
  <si>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</si>
  <si>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</si>
  <si>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</si>
  <si>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</si>
  <si>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</si>
  <si>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</si>
  <si>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</si>
  <si>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</si>
  <si>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</si>
  <si>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</si>
  <si>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</si>
  <si>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</si>
  <si>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</si>
  <si>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</si>
  <si>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</si>
  <si>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</si>
  <si>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</si>
  <si>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</si>
  <si>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</si>
  <si>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</si>
  <si>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</si>
  <si>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</si>
  <si>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</si>
  <si>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</si>
  <si>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</si>
  <si>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</si>
  <si>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</si>
  <si>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</si>
  <si>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</si>
  <si>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</si>
  <si>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</si>
  <si>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</si>
  <si>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</si>
  <si>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</si>
  <si>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</si>
  <si>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</si>
  <si>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</si>
  <si>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</si>
  <si>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</si>
  <si>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</si>
  <si>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</si>
  <si>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</si>
  <si>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</si>
  <si>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</si>
  <si>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</si>
  <si>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</si>
  <si>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</si>
  <si>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</si>
  <si>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</si>
  <si>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</si>
  <si>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</si>
  <si>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</si>
  <si>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</si>
  <si>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</si>
  <si>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</si>
  <si>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</si>
  <si>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</si>
  <si>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</si>
  <si>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</si>
  <si>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</si>
  <si>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</si>
  <si>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</si>
  <si>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</si>
  <si>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</si>
  <si>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</si>
  <si>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</si>
  <si>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</si>
  <si>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</si>
  <si>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</si>
  <si>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</si>
  <si>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</si>
  <si>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</si>
  <si>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</si>
  <si>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</si>
  <si>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</si>
  <si>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</si>
  <si>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</si>
  <si>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</si>
  <si>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</si>
  <si>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</si>
  <si>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</si>
  <si>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</si>
  <si>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</si>
  <si>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</si>
  <si>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</si>
  <si>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</si>
  <si>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</si>
  <si>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</si>
  <si>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</si>
  <si>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</si>
  <si>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</si>
  <si>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</si>
  <si>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</si>
  <si>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</si>
  <si>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</si>
  <si>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</si>
  <si>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</si>
  <si>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</si>
  <si>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</si>
  <si>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</si>
  <si>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</si>
  <si>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</si>
  <si>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</si>
  <si>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</si>
  <si>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</si>
  <si>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</si>
  <si>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</si>
  <si>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</si>
  <si>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</si>
  <si>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</si>
  <si>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</si>
  <si>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</si>
  <si>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</si>
  <si>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</si>
  <si>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</si>
  <si>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</si>
  <si>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</si>
  <si>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</si>
  <si>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</si>
  <si>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</si>
  <si>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</si>
  <si>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</si>
  <si>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</si>
  <si>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</si>
  <si>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</si>
  <si>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</si>
  <si>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</si>
  <si>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</si>
  <si>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</si>
  <si>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</si>
  <si>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</si>
  <si>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</si>
  <si>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</si>
  <si>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</si>
  <si>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</si>
  <si>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</si>
  <si>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</si>
  <si>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</si>
  <si>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</si>
  <si>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</si>
  <si>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</si>
  <si>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</si>
  <si>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</si>
  <si>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</si>
  <si>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</si>
  <si>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</si>
  <si>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</si>
  <si>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</si>
  <si>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</si>
  <si>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</si>
  <si>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</si>
  <si>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</si>
  <si>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</si>
  <si>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</si>
  <si>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</si>
  <si>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</si>
  <si>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</si>
  <si>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</si>
  <si>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</si>
  <si>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</si>
  <si>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</si>
  <si>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</si>
  <si>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</si>
  <si>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</si>
  <si>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</si>
  <si>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</si>
  <si>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</si>
  <si>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</si>
  <si>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</si>
  <si>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</si>
  <si>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</si>
  <si>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</si>
  <si>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</si>
  <si>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</si>
  <si>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</si>
  <si>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</si>
  <si>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</si>
  <si>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</si>
  <si>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</si>
  <si>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</si>
  <si>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</si>
  <si>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</si>
  <si>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</si>
  <si>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</si>
  <si>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</si>
  <si>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</si>
  <si>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</si>
  <si>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</si>
  <si>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</si>
  <si>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</si>
  <si>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</si>
  <si>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</si>
  <si>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</si>
  <si>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</si>
  <si>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</si>
  <si>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</si>
  <si>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</si>
  <si>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</si>
  <si>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</si>
  <si>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</si>
  <si>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</si>
  <si>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</si>
  <si>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</si>
  <si>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</si>
  <si>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</si>
  <si>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</si>
  <si>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</si>
  <si>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</si>
  <si>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</si>
  <si>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</si>
  <si>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</si>
  <si>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</si>
  <si>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</si>
  <si>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</si>
  <si>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</si>
  <si>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</si>
  <si>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</si>
  <si>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</si>
  <si>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</si>
  <si>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</si>
  <si>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</si>
  <si>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</si>
  <si>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</si>
  <si>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</si>
  <si>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</si>
  <si>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</si>
  <si>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</si>
  <si>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</si>
  <si>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</si>
  <si>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</si>
  <si>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</si>
  <si>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</si>
  <si>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</si>
  <si>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</si>
  <si>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</si>
  <si>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</si>
  <si>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</si>
  <si>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</si>
  <si>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</si>
  <si>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</si>
  <si>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</si>
  <si>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</si>
  <si>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</si>
  <si>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</si>
  <si>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</si>
  <si>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</si>
  <si>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</si>
  <si>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</si>
  <si>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</si>
  <si>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</si>
  <si>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</si>
  <si>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</si>
  <si>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</si>
  <si>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</si>
  <si>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</si>
  <si>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</si>
  <si>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</si>
  <si>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</si>
  <si>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</si>
  <si>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</si>
  <si>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</si>
  <si>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</si>
  <si>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</si>
  <si>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</si>
  <si>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</si>
  <si>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</si>
  <si>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</si>
  <si>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</si>
  <si>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</si>
  <si>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</si>
  <si>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</si>
  <si>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</si>
  <si>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</si>
  <si>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</si>
  <si>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</si>
  <si>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</si>
  <si>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</si>
  <si>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</si>
  <si>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</si>
  <si>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</si>
  <si>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</si>
  <si>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</si>
  <si>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</si>
  <si>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</si>
  <si>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</si>
  <si>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</si>
  <si>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</si>
  <si>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</si>
  <si>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</si>
  <si>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</si>
  <si>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</si>
  <si>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</si>
  <si>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</si>
  <si>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</si>
  <si>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</si>
  <si>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</si>
  <si>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</si>
  <si>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</si>
  <si>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</si>
  <si>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</si>
  <si>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</si>
  <si>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</si>
  <si>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</si>
  <si>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</si>
  <si>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</si>
  <si>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</si>
  <si>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</si>
  <si>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</si>
  <si>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</si>
  <si>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</si>
  <si>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</si>
  <si>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</si>
  <si>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</si>
  <si>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</si>
  <si>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</si>
  <si>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</si>
  <si>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</si>
  <si>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</si>
  <si>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</si>
  <si>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</si>
  <si>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</si>
  <si>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</si>
  <si>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</si>
  <si>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</si>
  <si>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</si>
  <si>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</si>
  <si>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</si>
  <si>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</si>
  <si>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</si>
  <si>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</si>
  <si>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</si>
  <si>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</si>
  <si>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</si>
  <si>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</si>
  <si>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</si>
  <si>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</si>
  <si>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</si>
  <si>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</si>
  <si>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</si>
  <si>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</si>
  <si>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</si>
  <si>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</si>
  <si>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</si>
  <si>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</si>
  <si>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</si>
  <si>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</si>
  <si>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</si>
  <si>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</si>
  <si>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</si>
  <si>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</si>
  <si>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</si>
  <si>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</si>
  <si>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</si>
  <si>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</si>
  <si>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</si>
  <si>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</si>
  <si>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</si>
  <si>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</si>
  <si>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</si>
  <si>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</si>
  <si>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</si>
  <si>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</si>
  <si>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</si>
  <si>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</si>
  <si>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</si>
  <si>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</si>
  <si>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</si>
  <si>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</si>
  <si>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</si>
  <si>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</si>
  <si>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</si>
  <si>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</si>
  <si>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</si>
  <si>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</si>
  <si>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</si>
  <si>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</si>
  <si>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</si>
  <si>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</si>
  <si>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</si>
  <si>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</si>
  <si>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</si>
  <si>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</si>
  <si>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</si>
  <si>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</si>
  <si>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</si>
  <si>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</si>
  <si>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</si>
  <si>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</si>
  <si>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</si>
  <si>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</si>
  <si>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</si>
  <si>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</si>
  <si>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</si>
  <si>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</si>
  <si>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</si>
  <si>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</si>
  <si>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</si>
  <si>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</si>
  <si>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</si>
  <si>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</si>
  <si>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</si>
  <si>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</si>
  <si>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</si>
  <si>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</si>
  <si>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</si>
  <si>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</si>
  <si>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</si>
  <si>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</si>
  <si>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</si>
  <si>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</si>
  <si>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</si>
  <si>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</si>
  <si>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</si>
  <si>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</si>
  <si>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</si>
  <si>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</si>
  <si>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</si>
  <si>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</si>
  <si>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</si>
  <si>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</si>
  <si>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</si>
  <si>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</si>
  <si>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</si>
  <si>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</si>
  <si>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</si>
  <si>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</si>
  <si>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</si>
  <si>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</si>
  <si>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</si>
  <si>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</si>
  <si>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</si>
  <si>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</si>
  <si>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</si>
  <si>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</si>
  <si>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</si>
  <si>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</si>
  <si>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</si>
  <si>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</si>
  <si>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</si>
  <si>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</si>
  <si>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</si>
  <si>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</si>
  <si>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</si>
  <si>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</si>
  <si>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</si>
  <si>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</si>
  <si>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</si>
  <si>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</si>
  <si>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</si>
  <si>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</si>
  <si>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</si>
  <si>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</si>
  <si>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</si>
  <si>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</si>
  <si>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</si>
  <si>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</si>
  <si>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</si>
  <si>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</si>
  <si>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</si>
  <si>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</si>
  <si>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</si>
  <si>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</si>
  <si>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</si>
  <si>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</si>
  <si>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</si>
  <si>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</si>
  <si>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</si>
  <si>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</si>
  <si>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</si>
  <si>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</si>
  <si>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</si>
  <si>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</si>
  <si>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</si>
  <si>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</si>
  <si>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</si>
  <si>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</si>
  <si>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</si>
  <si>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</si>
  <si>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</si>
  <si>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</si>
  <si>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</si>
  <si>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</si>
  <si>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</si>
  <si>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</si>
  <si>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</si>
  <si>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</si>
  <si>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</si>
  <si>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</si>
  <si>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</si>
  <si>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</si>
  <si>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</si>
  <si>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</si>
  <si>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</si>
  <si>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</si>
  <si>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</si>
  <si>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</si>
  <si>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</si>
  <si>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</si>
  <si>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</si>
  <si>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</si>
  <si>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</si>
  <si>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</si>
  <si>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</si>
  <si>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</si>
  <si>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</si>
  <si>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</si>
  <si>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</si>
  <si>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</si>
  <si>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</si>
  <si>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</si>
  <si>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</si>
  <si>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</si>
  <si>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</si>
  <si>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</si>
  <si>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</si>
  <si>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</si>
  <si>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</si>
  <si>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</si>
  <si>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</si>
  <si>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</si>
  <si>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</si>
  <si>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</si>
  <si>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</si>
  <si>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</si>
  <si>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</si>
  <si>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</si>
  <si>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</si>
  <si>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</si>
  <si>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</si>
  <si>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</si>
  <si>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</si>
  <si>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</si>
  <si>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</si>
  <si>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</si>
  <si>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</si>
  <si>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</si>
  <si>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</si>
  <si>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</si>
  <si>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</si>
  <si>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</si>
  <si>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</si>
  <si>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</si>
  <si>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</si>
  <si>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</si>
  <si>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</si>
  <si>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</si>
  <si>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</si>
  <si>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</si>
  <si>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</si>
  <si>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</si>
  <si>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</si>
  <si>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</si>
  <si>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</si>
  <si>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</si>
  <si>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</si>
  <si>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</si>
  <si>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</si>
  <si>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</si>
  <si>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</si>
  <si>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</si>
  <si>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</si>
  <si>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</si>
  <si>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</si>
  <si>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</si>
  <si>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</si>
  <si>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</si>
  <si>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</si>
  <si>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</si>
  <si>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</si>
  <si>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</si>
  <si>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</si>
  <si>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</si>
  <si>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</si>
  <si>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</si>
  <si>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</si>
  <si>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</si>
  <si>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</si>
  <si>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</si>
  <si>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</si>
  <si>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</si>
  <si>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</si>
  <si>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</si>
  <si>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</si>
  <si>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</si>
  <si>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</si>
  <si>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</si>
  <si>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</si>
  <si>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</si>
  <si>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</si>
  <si>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</si>
  <si>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</si>
  <si>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</si>
  <si>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</si>
  <si>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</si>
  <si>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</si>
  <si>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</si>
  <si>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</si>
  <si>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</si>
  <si>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</si>
  <si>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</si>
  <si>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</si>
  <si>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</si>
  <si>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</si>
  <si>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</si>
  <si>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</si>
  <si>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</si>
  <si>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</si>
  <si>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</si>
  <si>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</si>
  <si>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</si>
  <si>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</si>
  <si>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</si>
  <si>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</si>
  <si>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</si>
  <si>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</si>
  <si>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</si>
  <si>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</si>
  <si>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</si>
  <si>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</si>
  <si>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</si>
  <si>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</si>
  <si>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</si>
  <si>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</si>
  <si>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</si>
  <si>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</si>
  <si>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</si>
  <si>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</si>
  <si>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</si>
  <si>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</si>
  <si>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</si>
  <si>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</si>
  <si>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</si>
  <si>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</si>
  <si>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</si>
  <si>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</si>
  <si>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</si>
  <si>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</si>
  <si>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</si>
  <si>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</si>
  <si>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</si>
  <si>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</si>
  <si>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</si>
  <si>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</si>
  <si>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</si>
  <si>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</si>
  <si>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</si>
  <si>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</si>
  <si>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</si>
  <si>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</si>
  <si>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</si>
  <si>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</si>
  <si>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</si>
  <si>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</si>
  <si>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</si>
  <si>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</si>
  <si>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</si>
  <si>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</si>
  <si>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</si>
  <si>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</si>
  <si>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</si>
  <si>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</si>
  <si>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</si>
  <si>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</si>
  <si>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</si>
  <si>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</si>
  <si>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</si>
  <si>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</si>
  <si>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</si>
  <si>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</si>
  <si>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</si>
  <si>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</si>
  <si>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</si>
  <si>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</si>
  <si>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</si>
  <si>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</si>
  <si>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</si>
  <si>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</si>
  <si>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</si>
  <si>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</si>
  <si>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</si>
  <si>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</si>
  <si>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</si>
  <si>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</si>
  <si>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</si>
  <si>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</si>
  <si>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</si>
  <si>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</si>
  <si>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</si>
  <si>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</si>
  <si>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</si>
  <si>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</si>
  <si>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</si>
  <si>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</si>
  <si>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</si>
  <si>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</si>
  <si>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</si>
  <si>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</si>
  <si>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</si>
  <si>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</si>
  <si>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</si>
  <si>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</si>
  <si>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</si>
  <si>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</si>
  <si>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</si>
  <si>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</si>
  <si>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</si>
  <si>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</si>
  <si>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</si>
  <si>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</si>
  <si>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</si>
  <si>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</si>
  <si>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</si>
  <si>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</si>
  <si>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</si>
  <si>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</si>
  <si>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</si>
  <si>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</si>
  <si>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</si>
  <si>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</si>
  <si>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</si>
  <si>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</si>
  <si>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</si>
  <si>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</si>
  <si>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</si>
  <si>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</si>
  <si>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</si>
  <si>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</si>
  <si>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</si>
  <si>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</si>
  <si>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</si>
  <si>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</si>
  <si>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</si>
  <si>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</si>
  <si>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</si>
  <si>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</si>
  <si>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</si>
  <si>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</si>
  <si>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</si>
  <si>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</si>
  <si>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</si>
  <si>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</si>
  <si>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</si>
  <si>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</si>
  <si>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</si>
  <si>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</si>
  <si>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</si>
  <si>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</si>
  <si>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</si>
  <si>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</si>
  <si>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</si>
  <si>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</si>
  <si>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</si>
  <si>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</si>
  <si>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</si>
  <si>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</si>
  <si>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</si>
  <si>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</si>
  <si>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</si>
  <si>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</si>
  <si>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</si>
  <si>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</si>
  <si>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</si>
  <si>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</si>
  <si>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</si>
  <si>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</si>
  <si>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</si>
  <si>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</si>
  <si>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</si>
  <si>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</si>
  <si>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</si>
  <si>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</si>
  <si>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</si>
  <si>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</si>
  <si>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</si>
  <si>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</si>
  <si>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</si>
  <si>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</si>
  <si>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</si>
  <si>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</si>
  <si>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</si>
  <si>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</si>
  <si>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</si>
  <si>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</si>
  <si>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</si>
  <si>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</si>
  <si>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</si>
  <si>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</si>
  <si>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</si>
  <si>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</si>
  <si>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</si>
  <si>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</si>
  <si>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</si>
  <si>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</si>
  <si>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</si>
  <si>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</si>
  <si>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</si>
  <si>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</si>
  <si>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</si>
  <si>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</si>
  <si>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</si>
  <si>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</si>
  <si>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</si>
  <si>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</si>
  <si>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</si>
  <si>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</si>
  <si>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</si>
  <si>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</si>
  <si>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</si>
  <si>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</si>
  <si>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</si>
  <si>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</si>
  <si>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</si>
  <si>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</si>
  <si>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</si>
  <si>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</si>
  <si>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</si>
  <si>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</si>
  <si>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</si>
  <si>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</si>
  <si>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</si>
  <si>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</si>
  <si>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</si>
  <si>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</si>
  <si>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</si>
  <si>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</si>
  <si>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</si>
  <si>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</si>
  <si>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</si>
  <si>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</si>
  <si>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</si>
  <si>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</si>
  <si>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</si>
  <si>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</si>
  <si>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</si>
  <si>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</si>
  <si>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</si>
  <si>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</si>
  <si>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</si>
  <si>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</si>
  <si>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</si>
  <si>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</si>
  <si>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</si>
  <si>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</si>
  <si>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</si>
  <si>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</si>
  <si>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</si>
  <si>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</si>
  <si>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</si>
  <si>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</si>
  <si>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</si>
  <si>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</si>
  <si>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</si>
  <si>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</si>
  <si>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</si>
  <si>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</si>
  <si>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</si>
  <si>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</si>
  <si>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</si>
  <si>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</si>
  <si>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</si>
  <si>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</si>
  <si>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</si>
  <si>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</si>
  <si>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</si>
  <si>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</si>
  <si>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</si>
  <si>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</si>
  <si>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</si>
  <si>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</si>
  <si>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</si>
  <si>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</si>
  <si>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</si>
  <si>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</si>
  <si>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</si>
  <si>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</si>
  <si>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</si>
  <si>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</si>
  <si>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</si>
  <si>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</si>
  <si>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</si>
  <si>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</si>
  <si>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</si>
  <si>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</si>
  <si>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</si>
  <si>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</si>
  <si>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</si>
  <si>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</si>
  <si>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</si>
  <si>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</si>
  <si>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</si>
  <si>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</si>
  <si>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</si>
  <si>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</si>
  <si>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</si>
  <si>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</si>
  <si>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</si>
  <si>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</si>
  <si>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</si>
  <si>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</si>
  <si>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</si>
  <si>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</si>
  <si>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</si>
  <si>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</si>
  <si>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</si>
  <si>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</si>
  <si>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</si>
  <si>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</si>
  <si>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</si>
  <si>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</si>
  <si>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</si>
  <si>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</si>
  <si>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</si>
  <si>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</si>
  <si>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</si>
  <si>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</si>
  <si>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</si>
  <si>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</si>
  <si>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</si>
  <si>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</si>
  <si>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</si>
  <si>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</si>
  <si>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</si>
  <si>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</si>
  <si>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</si>
  <si>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</si>
  <si>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</si>
  <si>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</si>
  <si>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</si>
  <si>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</si>
  <si>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</si>
  <si>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</si>
  <si>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</si>
  <si>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</si>
  <si>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</si>
  <si>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</si>
  <si>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</si>
  <si>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</si>
  <si>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</si>
  <si>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</si>
  <si>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</si>
  <si>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</si>
  <si>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</si>
  <si>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</si>
  <si>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</si>
  <si>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</si>
  <si>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</si>
  <si>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</si>
  <si>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</si>
  <si>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</si>
  <si>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</si>
  <si>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</si>
  <si>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</si>
  <si>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</si>
  <si>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</si>
  <si>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</si>
  <si>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</si>
  <si>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</si>
  <si>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</si>
  <si>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</si>
  <si>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</si>
  <si>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</si>
  <si>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</si>
  <si>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</si>
  <si>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</si>
  <si>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</si>
  <si>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</si>
  <si>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</si>
  <si>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</si>
  <si>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</si>
  <si>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</si>
  <si>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</si>
  <si>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</si>
  <si>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</si>
  <si>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</si>
  <si>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</si>
  <si>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</si>
  <si>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</si>
  <si>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</si>
  <si>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</si>
  <si>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</si>
  <si>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</si>
  <si>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</si>
  <si>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</si>
  <si>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</si>
  <si>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</si>
  <si>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</si>
  <si>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</si>
  <si>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</si>
  <si>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</si>
  <si>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</si>
  <si>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</si>
  <si>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</si>
  <si>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</si>
  <si>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</si>
  <si>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</si>
  <si>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</si>
  <si>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</si>
  <si>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</si>
  <si>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</si>
  <si>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</si>
  <si>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</si>
  <si>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</si>
  <si>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</si>
  <si>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</si>
  <si>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</si>
  <si>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</si>
  <si>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</si>
  <si>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</si>
  <si>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</si>
  <si>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</si>
  <si>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</si>
  <si>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</si>
  <si>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</si>
  <si>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</si>
  <si>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</si>
  <si>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</si>
  <si>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</si>
  <si>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</si>
  <si>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</si>
  <si>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</si>
  <si>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</si>
  <si>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</si>
  <si>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</si>
  <si>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</si>
  <si>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</si>
  <si>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</si>
  <si>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</si>
  <si>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</si>
  <si>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</si>
  <si>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</si>
  <si>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</si>
  <si>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</si>
  <si>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</si>
  <si>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</si>
  <si>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</si>
  <si>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</si>
  <si>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</si>
  <si>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</si>
  <si>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</si>
  <si>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</si>
  <si>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</si>
  <si>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</si>
  <si>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</si>
  <si>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</si>
  <si>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</si>
  <si>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</si>
  <si>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</si>
  <si>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</si>
  <si>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</si>
  <si>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</si>
  <si>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</si>
  <si>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</si>
  <si>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</si>
  <si>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</si>
  <si>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</si>
  <si>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</si>
  <si>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</si>
  <si>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</si>
  <si>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</si>
  <si>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</si>
  <si>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</si>
  <si>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</si>
  <si>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</si>
  <si>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</si>
  <si>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</si>
  <si>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</si>
  <si>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</si>
  <si>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</si>
  <si>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</si>
  <si>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</si>
  <si>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</si>
  <si>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</si>
  <si>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</si>
  <si>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</si>
  <si>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</si>
  <si>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</si>
  <si>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</si>
  <si>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</si>
  <si>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</si>
  <si>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</si>
  <si>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</si>
  <si>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</si>
  <si>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</si>
  <si>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</si>
  <si>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</si>
  <si>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</si>
  <si>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</si>
  <si>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</si>
  <si>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</si>
  <si>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</si>
  <si>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</si>
  <si>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</si>
  <si>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</si>
  <si>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</si>
  <si>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</si>
  <si>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</si>
  <si>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</si>
  <si>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</si>
  <si>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</si>
  <si>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</si>
  <si>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</si>
  <si>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</si>
  <si>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</si>
  <si>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</si>
  <si>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</si>
  <si>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</si>
  <si>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</si>
  <si>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</si>
  <si>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</si>
  <si>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</si>
  <si>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</si>
  <si>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</si>
  <si>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</si>
  <si>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</si>
  <si>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</si>
  <si>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</si>
  <si>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</si>
  <si>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</si>
  <si>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</si>
  <si>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</si>
  <si>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</si>
  <si>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</si>
  <si>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</si>
  <si>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</si>
  <si>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</si>
  <si>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</si>
  <si>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</si>
  <si>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</si>
  <si>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</si>
  <si>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</si>
  <si>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</si>
  <si>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</si>
  <si>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</si>
  <si>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</si>
  <si>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</si>
  <si>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</si>
  <si>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</si>
  <si>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</si>
  <si>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</si>
  <si>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</si>
  <si>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</si>
  <si>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</si>
  <si>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</si>
  <si>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</si>
  <si>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</si>
  <si>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</si>
  <si>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</si>
  <si>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</si>
  <si>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</si>
  <si>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</si>
  <si>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</si>
  <si>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</si>
  <si>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</si>
  <si>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</si>
  <si>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</si>
  <si>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</si>
  <si>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</si>
  <si>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</si>
  <si>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</si>
  <si>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</si>
  <si>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</si>
  <si>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</si>
  <si>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</si>
  <si>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</si>
  <si>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</si>
  <si>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</si>
  <si>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</si>
  <si>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</si>
  <si>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</si>
  <si>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</si>
  <si>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</si>
  <si>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</si>
  <si>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</si>
  <si>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</si>
  <si>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</si>
  <si>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</si>
  <si>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</si>
  <si>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</si>
  <si>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</si>
  <si>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</si>
  <si>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</si>
  <si>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</si>
  <si>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</si>
  <si>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</si>
  <si>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</si>
  <si>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</si>
  <si>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</si>
  <si>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</si>
  <si>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</si>
  <si>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</si>
  <si>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</si>
  <si>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</si>
  <si>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</si>
  <si>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</si>
  <si>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</si>
  <si>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</si>
  <si>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</si>
  <si>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</si>
  <si>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</si>
  <si>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</si>
  <si>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</si>
  <si>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</si>
  <si>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</si>
  <si>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</si>
  <si>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</si>
  <si>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</si>
  <si>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</si>
  <si>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</si>
  <si>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</si>
  <si>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</si>
  <si>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</si>
  <si>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</si>
  <si>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</si>
  <si>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</si>
  <si>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</si>
  <si>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</si>
  <si>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</si>
  <si>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</si>
  <si>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</si>
  <si>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</si>
  <si>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</si>
  <si>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</si>
  <si>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</si>
  <si>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</si>
  <si>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</si>
  <si>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</si>
  <si>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</si>
  <si>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</si>
  <si>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</si>
  <si>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</si>
  <si>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</si>
  <si>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</si>
  <si>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</si>
  <si>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</si>
  <si>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</si>
  <si>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</si>
  <si>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</si>
  <si>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</si>
  <si>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</si>
  <si>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</si>
  <si>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</si>
  <si>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</si>
  <si>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</si>
  <si>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</si>
  <si>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</si>
  <si>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</si>
  <si>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</si>
  <si>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</si>
  <si>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</si>
  <si>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</si>
  <si>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</si>
  <si>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</si>
  <si>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</si>
  <si>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</si>
  <si>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</si>
  <si>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</si>
  <si>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</si>
  <si>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</si>
  <si>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</si>
  <si>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</si>
  <si>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</si>
  <si>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</si>
  <si>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</si>
  <si>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</si>
  <si>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</si>
  <si>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</si>
  <si>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</si>
  <si>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</si>
  <si>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</si>
  <si>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</si>
  <si>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</si>
  <si>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</si>
  <si>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</si>
  <si>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</si>
  <si>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</si>
  <si>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</si>
  <si>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</si>
  <si>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</si>
  <si>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</si>
  <si>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</si>
  <si>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</si>
  <si>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</si>
  <si>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</si>
  <si>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</si>
  <si>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</si>
  <si>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</si>
  <si>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</si>
  <si>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</si>
  <si>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</si>
  <si>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</si>
  <si>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</si>
  <si>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</si>
  <si>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</si>
  <si>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</si>
  <si>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</si>
  <si>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</si>
  <si>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</si>
  <si>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</si>
  <si>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</si>
  <si>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</si>
  <si>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</si>
  <si>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</si>
  <si>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</si>
  <si>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</si>
  <si>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</si>
  <si>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</si>
  <si>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</si>
  <si>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</si>
  <si>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</si>
  <si>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</si>
  <si>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</si>
  <si>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</si>
  <si>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</si>
  <si>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</si>
  <si>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</si>
  <si>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</si>
  <si>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</si>
  <si>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</si>
  <si>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</si>
  <si>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</si>
  <si>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</si>
  <si>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</si>
  <si>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</si>
  <si>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</si>
  <si>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</si>
  <si>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</si>
  <si>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</si>
  <si>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</si>
  <si>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</si>
  <si>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</si>
  <si>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</si>
  <si>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</si>
  <si>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</si>
  <si>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</si>
  <si>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</si>
  <si>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</si>
  <si>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</si>
  <si>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</si>
  <si>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</si>
  <si>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</si>
  <si>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</si>
  <si>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</si>
  <si>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</si>
  <si>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</si>
  <si>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</si>
  <si>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</si>
  <si>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</si>
  <si>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</si>
  <si>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</si>
  <si>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</si>
  <si>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</si>
  <si>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</si>
  <si>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</si>
  <si>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</si>
  <si>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</si>
  <si>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</si>
  <si>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</si>
  <si>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</si>
  <si>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</si>
  <si>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</si>
  <si>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</si>
  <si>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</si>
  <si>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</si>
  <si>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</si>
  <si>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</si>
  <si>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</si>
  <si>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</si>
  <si>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</si>
  <si>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</si>
  <si>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</si>
  <si>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</si>
  <si>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</si>
  <si>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</si>
  <si>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</si>
  <si>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</si>
  <si>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</si>
  <si>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</si>
  <si>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</si>
  <si>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</si>
  <si>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</si>
  <si>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</si>
  <si>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</si>
  <si>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</si>
  <si>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</si>
  <si>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</si>
  <si>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</si>
  <si>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</si>
  <si>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</si>
  <si>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</si>
  <si>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</si>
  <si>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</si>
  <si>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</si>
  <si>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</si>
  <si>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</si>
  <si>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</si>
  <si>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</si>
  <si>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</si>
  <si>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</si>
  <si>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</si>
  <si>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</si>
  <si>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</si>
  <si>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</si>
  <si>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</si>
  <si>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</si>
  <si>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</si>
  <si>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</si>
  <si>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</si>
  <si>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</si>
  <si>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</si>
  <si>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</si>
  <si>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</si>
  <si>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</si>
  <si>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</si>
  <si>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</si>
  <si>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</si>
  <si>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</si>
  <si>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</si>
  <si>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</si>
  <si>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</si>
  <si>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</si>
  <si>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</si>
  <si>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</si>
  <si>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</si>
  <si>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</si>
  <si>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</si>
  <si>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</si>
  <si>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</si>
  <si>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</si>
  <si>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</si>
  <si>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</si>
  <si>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</si>
  <si>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</si>
  <si>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</si>
  <si>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</si>
  <si>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</si>
  <si>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</si>
  <si>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</si>
  <si>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</si>
  <si>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</si>
  <si>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</si>
  <si>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</si>
  <si>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</si>
  <si>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</si>
  <si>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</si>
  <si>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</si>
  <si>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</si>
  <si>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</si>
  <si>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</si>
  <si>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</si>
  <si>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</si>
  <si>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</si>
  <si>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</si>
  <si>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</si>
  <si>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</si>
  <si>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</si>
  <si>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</si>
  <si>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</si>
  <si>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</si>
  <si>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</si>
  <si>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</si>
  <si>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</si>
  <si>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</si>
  <si>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</si>
  <si>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</si>
  <si>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</si>
  <si>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</si>
  <si>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</si>
  <si>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</si>
  <si>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</si>
  <si>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</si>
  <si>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</si>
  <si>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</si>
  <si>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</si>
  <si>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</si>
  <si>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</si>
  <si>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</si>
  <si>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</si>
  <si>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</si>
  <si>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</si>
  <si>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</si>
  <si>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</si>
  <si>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</si>
  <si>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</si>
  <si>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</si>
  <si>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</si>
  <si>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</si>
  <si>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</si>
  <si>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</si>
  <si>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</si>
  <si>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</si>
  <si>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</si>
  <si>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</si>
  <si>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</si>
  <si>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</si>
  <si>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</si>
  <si>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</si>
  <si>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</si>
  <si>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</si>
  <si>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</si>
  <si>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</si>
  <si>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</si>
  <si>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</si>
  <si>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</si>
  <si>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</si>
  <si>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</si>
  <si>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</si>
  <si>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</si>
  <si>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</si>
  <si>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</si>
  <si>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</si>
  <si>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</si>
  <si>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</si>
  <si>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</si>
  <si>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</si>
  <si>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</si>
  <si>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</si>
  <si>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</si>
  <si>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</si>
  <si>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</si>
  <si>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</si>
  <si>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</si>
  <si>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</si>
  <si>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</si>
  <si>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</si>
  <si>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</si>
  <si>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</si>
  <si>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</si>
  <si>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</si>
  <si>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</si>
  <si>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</si>
  <si>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</si>
  <si>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</si>
  <si>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</si>
  <si>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</si>
  <si>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</si>
  <si>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</si>
  <si>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</si>
  <si>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</si>
  <si>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</si>
  <si>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</si>
  <si>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</si>
  <si>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</si>
  <si>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</si>
  <si>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</si>
  <si>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</si>
  <si>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</si>
  <si>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</si>
  <si>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</si>
  <si>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</si>
  <si>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</si>
  <si>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</si>
  <si>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</si>
  <si>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</si>
  <si>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</si>
  <si>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</si>
  <si>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</si>
  <si>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</si>
  <si>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</si>
  <si>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</si>
  <si>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</si>
  <si>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</si>
  <si>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</si>
  <si>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</si>
  <si>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</si>
  <si>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</si>
  <si>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</si>
  <si>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</si>
  <si>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</si>
  <si>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</si>
  <si>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</si>
  <si>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</si>
  <si>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</si>
  <si>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</si>
  <si>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</si>
  <si>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</si>
  <si>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</si>
  <si>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</si>
  <si>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</si>
  <si>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</si>
  <si>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</si>
  <si>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</si>
  <si>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</si>
  <si>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</si>
  <si>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</si>
  <si>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</si>
  <si>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</si>
  <si>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</si>
  <si>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</si>
  <si>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</si>
  <si>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</si>
  <si>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</si>
  <si>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</si>
  <si>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</si>
  <si>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</si>
  <si>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</si>
  <si>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</si>
  <si>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</si>
  <si>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</si>
  <si>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</si>
  <si>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</si>
  <si>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</si>
  <si>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</si>
  <si>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</si>
  <si>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</si>
  <si>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</si>
  <si>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</si>
  <si>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</si>
  <si>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</si>
  <si>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</si>
  <si>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</si>
  <si>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</si>
  <si>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</si>
  <si>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</si>
  <si>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</si>
  <si>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</si>
  <si>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</si>
  <si>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</si>
  <si>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</si>
  <si>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</si>
  <si>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</si>
  <si>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</si>
  <si>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</si>
  <si>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</si>
  <si>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</si>
  <si>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</si>
  <si>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</si>
  <si>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</si>
  <si>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</si>
  <si>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</si>
  <si>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</si>
  <si>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</si>
  <si>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</si>
  <si>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</si>
  <si>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</si>
  <si>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</si>
  <si>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</si>
  <si>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</si>
  <si>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</si>
  <si>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</si>
  <si>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</si>
  <si>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</si>
  <si>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</si>
  <si>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</si>
  <si>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</si>
  <si>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</si>
  <si>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</si>
  <si>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</si>
  <si>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</si>
  <si>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</si>
  <si>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</si>
  <si>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</si>
  <si>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</si>
  <si>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</si>
  <si>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</si>
  <si>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</si>
  <si>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</si>
  <si>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</si>
  <si>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</si>
  <si>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</si>
  <si>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</si>
  <si>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</si>
  <si>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</si>
  <si>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</si>
  <si>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</si>
  <si>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</si>
  <si>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</si>
  <si>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</si>
  <si>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</si>
  <si>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</si>
  <si>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</si>
  <si>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</si>
  <si>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</si>
  <si>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</si>
  <si>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</si>
  <si>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</si>
  <si>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</si>
  <si>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</si>
  <si>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</si>
  <si>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</si>
  <si>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</si>
  <si>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</si>
  <si>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</si>
  <si>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</si>
  <si>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</si>
  <si>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</si>
  <si>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</si>
  <si>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</si>
  <si>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</si>
  <si>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</si>
  <si>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</si>
  <si>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</si>
  <si>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</si>
  <si>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</si>
  <si>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</si>
  <si>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</si>
  <si>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</si>
  <si>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</si>
  <si>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</si>
  <si>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</si>
  <si>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</si>
  <si>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</si>
  <si>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</si>
  <si>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</si>
  <si>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</si>
  <si>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</si>
  <si>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</si>
  <si>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</si>
  <si>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</si>
  <si>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</si>
  <si>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</si>
  <si>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</si>
  <si>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</si>
  <si>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</si>
  <si>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</si>
  <si>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</si>
  <si>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</si>
  <si>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</si>
  <si>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</si>
  <si>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</si>
  <si>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</si>
  <si>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</si>
  <si>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</si>
  <si>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</si>
  <si>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</si>
  <si>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</si>
  <si>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</si>
  <si>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</si>
  <si>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</si>
  <si>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</si>
  <si>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</si>
  <si>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</si>
  <si>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</si>
  <si>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</si>
  <si>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</si>
  <si>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</si>
  <si>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</si>
  <si>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</si>
  <si>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</si>
  <si>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</si>
  <si>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</si>
  <si>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</si>
  <si>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</si>
  <si>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</si>
  <si>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</si>
  <si>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</si>
  <si>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</si>
  <si>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</si>
  <si>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</si>
  <si>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</si>
  <si>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</si>
  <si>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</si>
  <si>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</si>
  <si>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</si>
  <si>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</si>
  <si>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</si>
  <si>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</si>
  <si>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</si>
  <si>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</si>
  <si>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</si>
  <si>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</si>
  <si>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</si>
  <si>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</si>
  <si>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</si>
  <si>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</si>
  <si>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</si>
  <si>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</si>
  <si>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</si>
  <si>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</si>
  <si>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</si>
  <si>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</si>
  <si>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</si>
  <si>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</si>
  <si>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</si>
  <si>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</si>
  <si>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</si>
  <si>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</si>
  <si>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</si>
  <si>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</si>
  <si>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</si>
  <si>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</si>
  <si>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</si>
  <si>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</si>
  <si>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</si>
  <si>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</si>
  <si>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</si>
  <si>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</si>
  <si>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</si>
  <si>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</si>
  <si>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</si>
  <si>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</si>
  <si>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</si>
  <si>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</si>
  <si>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</si>
  <si>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</si>
  <si>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</si>
  <si>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</si>
  <si>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</si>
  <si>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</si>
  <si>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</si>
  <si>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</si>
  <si>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</si>
  <si>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</si>
  <si>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</si>
  <si>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</si>
  <si>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</si>
  <si>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</si>
  <si>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</si>
  <si>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</si>
  <si>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</si>
  <si>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</si>
  <si>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</si>
  <si>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</si>
  <si>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</si>
  <si>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</si>
  <si>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</si>
  <si>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</si>
  <si>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</si>
  <si>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</si>
  <si>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</si>
  <si>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</si>
  <si>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</si>
  <si>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</si>
  <si>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</si>
  <si>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</si>
  <si>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</si>
  <si>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</si>
  <si>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</si>
  <si>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</si>
  <si>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</si>
  <si>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</si>
  <si>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</si>
  <si>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</si>
  <si>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</si>
  <si>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</si>
  <si>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</si>
  <si>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</si>
  <si>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</si>
  <si>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</si>
  <si>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</si>
  <si>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</si>
  <si>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</si>
  <si>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</si>
  <si>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</si>
  <si>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</si>
  <si>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</si>
  <si>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</si>
  <si>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</si>
  <si>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</si>
  <si>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</si>
  <si>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</si>
  <si>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</si>
  <si>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</si>
  <si>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</si>
  <si>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</si>
  <si>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</si>
  <si>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</si>
  <si>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</si>
  <si>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</si>
  <si>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</si>
  <si>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</si>
  <si>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</si>
  <si>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</si>
  <si>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</si>
  <si>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</si>
  <si>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</si>
  <si>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</si>
  <si>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</si>
  <si>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</si>
  <si>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</si>
  <si>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</si>
  <si>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</si>
  <si>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</si>
  <si>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</si>
  <si>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</si>
  <si>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</si>
  <si>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</si>
  <si>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</si>
  <si>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</si>
  <si>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</si>
  <si>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</si>
  <si>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</si>
  <si>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</si>
  <si>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</si>
  <si>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</si>
  <si>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</si>
  <si>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</si>
  <si>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</si>
  <si>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</si>
  <si>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</si>
  <si>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</si>
  <si>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</si>
  <si>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</si>
  <si>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</si>
  <si>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</si>
  <si>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</si>
  <si>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</si>
  <si>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</si>
  <si>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</si>
  <si>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</si>
  <si>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</si>
  <si>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</si>
  <si>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</si>
  <si>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</si>
  <si>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</si>
  <si>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</si>
  <si>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</si>
  <si>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</si>
  <si>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</si>
  <si>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</si>
  <si>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</si>
  <si>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</si>
  <si>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</si>
  <si>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</si>
  <si>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</si>
  <si>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</si>
  <si>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</si>
  <si>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</si>
  <si>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</si>
  <si>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</si>
  <si>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</si>
  <si>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</si>
  <si>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</si>
  <si>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</si>
  <si>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</si>
  <si>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</si>
  <si>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</si>
  <si>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</si>
  <si>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</si>
  <si>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</si>
  <si>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</si>
  <si>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</si>
  <si>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</si>
  <si>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</si>
  <si>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</si>
  <si>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</si>
  <si>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</si>
  <si>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</si>
  <si>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</si>
  <si>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</si>
  <si>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</si>
  <si>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</si>
  <si>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</si>
  <si>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</si>
  <si>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</si>
  <si>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</si>
  <si>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</si>
  <si>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</si>
  <si>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</si>
  <si>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</si>
  <si>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</si>
  <si>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</si>
  <si>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</si>
  <si>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</si>
  <si>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</si>
  <si>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</si>
  <si>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</si>
  <si>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</si>
  <si>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</si>
  <si>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</si>
  <si>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</si>
  <si>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</si>
  <si>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</si>
  <si>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</si>
  <si>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</si>
  <si>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</si>
  <si>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</si>
  <si>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</si>
  <si>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</si>
  <si>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</si>
  <si>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</si>
  <si>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</si>
  <si>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</si>
  <si>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</si>
  <si>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</si>
  <si>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</si>
  <si>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</si>
  <si>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</si>
  <si>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</si>
  <si>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</si>
  <si>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</si>
  <si>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</si>
  <si>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</si>
  <si>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</si>
  <si>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</si>
  <si>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</si>
  <si>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</si>
  <si>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</si>
  <si>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</si>
  <si>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</si>
  <si>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</si>
  <si>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</si>
  <si>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</si>
  <si>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</si>
  <si>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</si>
  <si>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</si>
  <si>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</si>
  <si>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</si>
  <si>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</si>
  <si>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</si>
  <si>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</si>
  <si>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</si>
  <si>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</si>
  <si>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</si>
  <si>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</si>
  <si>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</si>
  <si>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</si>
  <si>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</si>
  <si>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</si>
  <si>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</si>
  <si>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</si>
  <si>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</si>
  <si>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</si>
  <si>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</si>
  <si>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</si>
  <si>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</si>
  <si>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</si>
  <si>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</si>
  <si>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</si>
  <si>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</si>
  <si>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</si>
  <si>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</si>
  <si>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</si>
  <si>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</si>
  <si>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</si>
  <si>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</si>
  <si>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</si>
  <si>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</si>
  <si>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</si>
  <si>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</si>
  <si>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</si>
  <si>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</si>
  <si>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</si>
  <si>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</si>
  <si>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</si>
  <si>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</si>
  <si>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</si>
  <si>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</si>
  <si>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</si>
  <si>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</si>
  <si>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</si>
  <si>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</si>
  <si>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</si>
  <si>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</si>
  <si>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</si>
  <si>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</si>
  <si>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</si>
  <si>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</si>
  <si>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</si>
  <si>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</si>
  <si>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</si>
  <si>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</si>
  <si>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</si>
  <si>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</si>
  <si>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</si>
  <si>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</si>
  <si>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</si>
  <si>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</si>
  <si>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</si>
  <si>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</si>
  <si>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</si>
  <si>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</si>
  <si>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</si>
  <si>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</si>
  <si>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</si>
  <si>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</si>
  <si>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</si>
  <si>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</si>
  <si>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</si>
  <si>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</si>
  <si>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</si>
  <si>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</si>
  <si>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</si>
  <si>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</si>
  <si>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</si>
  <si>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</si>
  <si>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</si>
  <si>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</si>
  <si>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</si>
  <si>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</si>
  <si>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</si>
  <si>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</si>
  <si>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</si>
  <si>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</si>
  <si>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</si>
  <si>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</si>
  <si>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</si>
  <si>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</si>
  <si>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</si>
  <si>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</si>
  <si>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</si>
  <si>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</si>
  <si>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</si>
  <si>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</si>
  <si>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</si>
  <si>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</si>
  <si>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</si>
  <si>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</si>
  <si>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</si>
  <si>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</si>
  <si>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</si>
  <si>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</si>
  <si>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</si>
  <si>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</si>
  <si>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</si>
  <si>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</si>
  <si>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</si>
  <si>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</si>
  <si>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</si>
  <si>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</si>
  <si>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</si>
  <si>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</si>
  <si>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</si>
  <si>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</si>
  <si>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</si>
  <si>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</si>
  <si>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</si>
  <si>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</si>
  <si>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</si>
  <si>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</si>
  <si>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</si>
  <si>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</si>
  <si>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</si>
  <si>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</si>
  <si>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</si>
  <si>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</si>
  <si>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</si>
  <si>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</si>
  <si>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</si>
  <si>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</si>
  <si>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</si>
  <si>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</si>
  <si>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</si>
  <si>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</si>
  <si>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</si>
  <si>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</si>
  <si>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</si>
  <si>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</si>
  <si>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</si>
  <si>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</si>
  <si>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</si>
  <si>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</si>
  <si>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</si>
  <si>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</si>
  <si>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</si>
  <si>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</si>
  <si>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</si>
  <si>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</si>
  <si>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</si>
  <si>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</si>
  <si>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</si>
  <si>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</si>
  <si>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</si>
  <si>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</si>
  <si>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</si>
  <si>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</si>
  <si>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</si>
  <si>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</si>
  <si>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</si>
  <si>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</si>
  <si>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</si>
  <si>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</si>
  <si>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</si>
  <si>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</si>
  <si>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</si>
  <si>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</si>
  <si>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</si>
  <si>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</si>
  <si>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</si>
  <si>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</si>
  <si>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</si>
  <si>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</si>
  <si>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</si>
  <si>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</si>
  <si>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</si>
  <si>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</si>
  <si>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</si>
  <si>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</si>
  <si>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</si>
  <si>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</si>
  <si>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</si>
  <si>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</si>
  <si>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</si>
  <si>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</si>
  <si>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</si>
  <si>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</si>
  <si>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</si>
  <si>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</si>
  <si>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</si>
  <si>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</si>
  <si>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</si>
  <si>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</si>
  <si>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</si>
  <si>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</si>
  <si>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</si>
  <si>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</si>
  <si>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</si>
  <si>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</si>
  <si>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</si>
  <si>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</si>
  <si>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</si>
  <si>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</si>
  <si>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</si>
  <si>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</si>
  <si>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</si>
  <si>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</si>
  <si>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</si>
  <si>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</si>
  <si>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</si>
  <si>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</si>
  <si>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</si>
  <si>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</si>
  <si>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</si>
  <si>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</si>
  <si>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</si>
  <si>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</si>
  <si>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</si>
  <si>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</si>
  <si>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</si>
  <si>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</si>
  <si>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</si>
  <si>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</si>
  <si>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</si>
  <si>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</si>
  <si>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</si>
  <si>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</si>
  <si>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</si>
  <si>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</si>
  <si>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</si>
  <si>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</si>
  <si>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</si>
  <si>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</si>
  <si>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</si>
  <si>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</si>
  <si>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</si>
  <si>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</si>
  <si>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</si>
  <si>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</si>
  <si>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</si>
  <si>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</si>
  <si>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</si>
  <si>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</si>
  <si>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</si>
  <si>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</si>
  <si>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</si>
  <si>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</si>
  <si>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</si>
  <si>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</si>
  <si>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</si>
  <si>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</si>
  <si>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</si>
  <si>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</si>
  <si>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</si>
  <si>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</si>
  <si>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</si>
  <si>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</si>
  <si>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</si>
  <si>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</si>
  <si>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</si>
  <si>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</si>
  <si>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</si>
  <si>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</si>
  <si>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</si>
  <si>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</si>
  <si>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</si>
  <si>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</si>
  <si>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</si>
  <si>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</si>
  <si>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</si>
  <si>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</si>
  <si>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</si>
  <si>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</si>
  <si>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</si>
  <si>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</si>
  <si>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</si>
  <si>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</si>
  <si>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</si>
  <si>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</si>
  <si>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</si>
  <si>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</si>
  <si>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</si>
  <si>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</si>
  <si>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</si>
  <si>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</si>
  <si>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</si>
  <si>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</si>
  <si>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</si>
  <si>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</si>
  <si>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</si>
  <si>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</si>
  <si>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</si>
  <si>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</si>
  <si>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</si>
  <si>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</si>
  <si>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</si>
  <si>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</si>
  <si>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</si>
  <si>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</si>
  <si>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</si>
  <si>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</si>
  <si>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</si>
  <si>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</si>
  <si>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</si>
  <si>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</si>
  <si>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</si>
  <si>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</si>
  <si>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</si>
  <si>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</si>
  <si>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</si>
  <si>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</si>
  <si>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</si>
  <si>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</si>
  <si>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</si>
  <si>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</si>
  <si>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</si>
  <si>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</si>
  <si>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</si>
  <si>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</si>
  <si>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</si>
  <si>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</si>
  <si>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</si>
  <si>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</si>
  <si>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</si>
  <si>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</si>
  <si>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</si>
  <si>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</si>
  <si>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</si>
  <si>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</si>
  <si>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</si>
  <si>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</si>
  <si>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</si>
  <si>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</si>
  <si>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</si>
  <si>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</si>
  <si>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</si>
  <si>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</si>
  <si>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</si>
  <si>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</si>
  <si>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</si>
  <si>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</si>
  <si>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</si>
  <si>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</si>
  <si>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</si>
  <si>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</si>
  <si>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</si>
  <si>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</si>
  <si>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</si>
  <si>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</si>
  <si>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</si>
  <si>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</si>
  <si>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</si>
  <si>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</si>
  <si>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</si>
  <si>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</si>
  <si>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</si>
  <si>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</si>
  <si>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</si>
  <si>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</si>
  <si>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</si>
  <si>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</si>
  <si>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</si>
  <si>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</si>
  <si>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</si>
  <si>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</si>
  <si>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</si>
  <si>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</si>
  <si>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</si>
  <si>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</si>
  <si>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</si>
  <si>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</si>
  <si>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</si>
  <si>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</si>
  <si>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</si>
  <si>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</si>
  <si>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</si>
  <si>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</si>
  <si>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</si>
  <si>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</si>
  <si>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</si>
  <si>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</si>
  <si>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</si>
  <si>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</si>
  <si>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</si>
  <si>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</si>
  <si>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</si>
  <si>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</si>
  <si>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</si>
  <si>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</si>
  <si>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</si>
  <si>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</si>
  <si>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</si>
  <si>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</si>
  <si>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</si>
  <si>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</si>
  <si>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</si>
  <si>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</si>
  <si>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</si>
  <si>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</si>
  <si>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</si>
  <si>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</si>
  <si>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</si>
  <si>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</si>
  <si>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</si>
  <si>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</si>
  <si>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</si>
  <si>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</si>
  <si>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</si>
  <si>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</si>
  <si>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</si>
  <si>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</si>
  <si>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</si>
  <si>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</si>
  <si>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</si>
  <si>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</si>
  <si>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</si>
  <si>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</si>
  <si>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</si>
  <si>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</si>
  <si>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</si>
  <si>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</si>
  <si>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</si>
  <si>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</si>
  <si>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</si>
  <si>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</si>
  <si>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</si>
  <si>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</si>
  <si>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</si>
  <si>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</si>
  <si>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</si>
  <si>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</si>
  <si>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</si>
  <si>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</si>
  <si>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</si>
  <si>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</si>
  <si>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</si>
  <si>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</si>
  <si>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</si>
  <si>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</si>
  <si>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</si>
  <si>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</si>
  <si>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</si>
  <si>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</si>
  <si>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</si>
  <si>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</si>
  <si>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</si>
  <si>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</si>
  <si>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</si>
  <si>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</si>
  <si>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</si>
  <si>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</si>
  <si>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</si>
  <si>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</si>
  <si>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</si>
  <si>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</si>
  <si>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</si>
  <si>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</si>
  <si>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</si>
  <si>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</si>
  <si>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</si>
  <si>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</si>
  <si>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</si>
  <si>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</si>
  <si>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</si>
  <si>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</si>
  <si>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</si>
  <si>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</si>
  <si>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</si>
  <si>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</si>
  <si>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</si>
  <si>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</si>
  <si>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</si>
  <si>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</si>
  <si>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</si>
  <si>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</si>
  <si>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</si>
  <si>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</si>
  <si>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</si>
  <si>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</si>
  <si>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</si>
  <si>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</si>
  <si>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</si>
  <si>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</si>
  <si>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</si>
  <si>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</si>
  <si>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</si>
  <si>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</si>
  <si>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</si>
  <si>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</si>
  <si>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</si>
  <si>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</si>
  <si>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</si>
  <si>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</si>
  <si>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</si>
  <si>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</si>
  <si>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</si>
  <si>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</si>
  <si>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</si>
  <si>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</si>
  <si>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</si>
  <si>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</si>
  <si>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</si>
  <si>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</si>
  <si>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</si>
  <si>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</si>
  <si>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</si>
  <si>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</si>
  <si>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</si>
  <si>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</si>
  <si>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</si>
  <si>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</si>
  <si>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</si>
  <si>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</si>
  <si>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</si>
  <si>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</si>
  <si>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</si>
  <si>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</si>
  <si>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</si>
  <si>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</si>
  <si>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</si>
  <si>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</si>
  <si>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</si>
  <si>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</si>
  <si>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</si>
  <si>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</si>
  <si>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</si>
  <si>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</si>
  <si>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</si>
  <si>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</si>
  <si>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</si>
  <si>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</si>
  <si>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</si>
  <si>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</si>
  <si>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</si>
  <si>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</si>
  <si>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</si>
  <si>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</si>
  <si>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</si>
  <si>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</si>
  <si>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</si>
  <si>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</si>
  <si>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</si>
  <si>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</si>
  <si>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</si>
  <si>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</si>
  <si>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</si>
  <si>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</si>
  <si>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</si>
  <si>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</si>
  <si>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</si>
  <si>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</si>
  <si>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</si>
  <si>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</si>
  <si>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</si>
  <si>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</si>
  <si>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</si>
  <si>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</si>
  <si>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</si>
  <si>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</si>
  <si>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</si>
  <si>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</si>
  <si>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</si>
  <si>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</si>
  <si>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</si>
  <si>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</si>
  <si>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</si>
  <si>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</si>
  <si>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</si>
  <si>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</si>
  <si>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</si>
  <si>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</si>
  <si>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</si>
  <si>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</si>
  <si>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</si>
  <si>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</si>
  <si>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</si>
  <si>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</si>
  <si>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</si>
  <si>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</si>
  <si>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</si>
  <si>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</si>
  <si>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</si>
  <si>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</si>
  <si>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</si>
  <si>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</si>
  <si>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</si>
  <si>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</si>
  <si>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</si>
  <si>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</si>
  <si>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</si>
  <si>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</si>
  <si>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</si>
  <si>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</si>
  <si>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</si>
  <si>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</si>
  <si>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</si>
  <si>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</si>
  <si>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</si>
  <si>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</si>
  <si>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</si>
  <si>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</si>
  <si>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</si>
  <si>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</si>
  <si>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</si>
  <si>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</si>
  <si>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</si>
  <si>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</si>
  <si>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</si>
  <si>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</si>
  <si>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</si>
  <si>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</si>
  <si>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</si>
  <si>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</si>
  <si>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</si>
  <si>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</si>
  <si>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</si>
  <si>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</si>
  <si>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</si>
  <si>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</si>
  <si>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</si>
  <si>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</si>
  <si>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</si>
  <si>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</si>
  <si>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</si>
  <si>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</si>
  <si>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</si>
  <si>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</si>
  <si>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</si>
  <si>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</si>
  <si>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</si>
  <si>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</si>
  <si>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</si>
  <si>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</si>
  <si>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</si>
  <si>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</si>
  <si>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</si>
  <si>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</si>
  <si>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</si>
  <si>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</si>
  <si>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</si>
  <si>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</si>
  <si>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</si>
  <si>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</si>
  <si>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</si>
  <si>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</si>
  <si>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</si>
  <si>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</si>
  <si>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</si>
  <si>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</si>
  <si>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</si>
  <si>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</si>
  <si>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</si>
  <si>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</si>
  <si>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</si>
  <si>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</si>
  <si>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</si>
  <si>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</si>
  <si>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</si>
  <si>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</si>
  <si>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</si>
  <si>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</si>
  <si>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</si>
  <si>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</si>
  <si>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</si>
  <si>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</si>
  <si>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</si>
  <si>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</si>
  <si>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</si>
  <si>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</si>
  <si>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</si>
  <si>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</si>
  <si>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</si>
  <si>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</si>
  <si>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</si>
  <si>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</si>
  <si>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</si>
  <si>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</si>
  <si>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</si>
  <si>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</si>
  <si>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</si>
  <si>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</si>
  <si>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</si>
  <si>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</si>
  <si>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</si>
  <si>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</si>
  <si>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</si>
  <si>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</si>
  <si>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</si>
  <si>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</si>
  <si>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</si>
  <si>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</si>
  <si>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</si>
  <si>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</si>
  <si>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</si>
  <si>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</si>
  <si>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</si>
  <si>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</si>
  <si>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</si>
  <si>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</si>
  <si>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</si>
  <si>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</si>
  <si>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</si>
  <si>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</si>
  <si>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</si>
  <si>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</si>
  <si>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</si>
  <si>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</si>
  <si>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</si>
  <si>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</si>
  <si>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</si>
  <si>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</si>
  <si>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</si>
  <si>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</si>
  <si>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</si>
  <si>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</si>
  <si>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</si>
  <si>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</si>
  <si>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</si>
  <si>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</si>
  <si>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</si>
  <si>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</si>
  <si>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</si>
  <si>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</si>
  <si>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</si>
  <si>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</si>
  <si>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</si>
  <si>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</si>
  <si>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</si>
  <si>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</si>
  <si>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</si>
  <si>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</si>
  <si>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</si>
  <si>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</si>
  <si>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</si>
  <si>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</si>
  <si>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</si>
  <si>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</si>
  <si>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</si>
  <si>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</si>
  <si>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</si>
  <si>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</si>
  <si>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</si>
  <si>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</si>
  <si>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</si>
  <si>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</si>
  <si>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</si>
  <si>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</si>
  <si>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</si>
  <si>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</si>
  <si>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</si>
  <si>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</si>
  <si>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</si>
  <si>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</si>
  <si>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</si>
  <si>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</si>
  <si>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</si>
  <si>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</si>
  <si>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</si>
  <si>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</si>
  <si>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</si>
  <si>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</si>
  <si>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</si>
  <si>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</si>
  <si>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</si>
  <si>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</si>
  <si>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</si>
  <si>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</si>
  <si>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</si>
  <si>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</si>
  <si>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</si>
  <si>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</si>
  <si>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</si>
  <si>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</si>
  <si>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</si>
  <si>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</si>
  <si>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</si>
  <si>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</si>
  <si>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</si>
  <si>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</si>
  <si>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</si>
  <si>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</si>
  <si>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</si>
  <si>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</si>
  <si>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</si>
  <si>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</si>
  <si>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</si>
  <si>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</si>
  <si>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</si>
  <si>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</si>
  <si>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</si>
  <si>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</si>
  <si>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</si>
  <si>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</si>
  <si>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</si>
  <si>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</si>
  <si>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</si>
  <si>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</si>
  <si>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</si>
  <si>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</si>
  <si>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</si>
  <si>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</si>
  <si>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</si>
  <si>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</si>
  <si>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</si>
  <si>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</si>
  <si>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</si>
  <si>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</si>
  <si>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</si>
  <si>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</si>
  <si>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</si>
  <si>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</si>
  <si>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</si>
  <si>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</si>
  <si>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</si>
  <si>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</si>
  <si>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</si>
  <si>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</si>
  <si>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</si>
  <si>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</si>
  <si>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</si>
  <si>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</si>
  <si>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</si>
  <si>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</si>
  <si>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</si>
  <si>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</si>
  <si>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</si>
  <si>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</si>
  <si>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</si>
  <si>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</si>
  <si>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</si>
  <si>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</si>
  <si>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</si>
  <si>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</si>
  <si>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</si>
  <si>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</si>
  <si>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</si>
  <si>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</si>
  <si>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</si>
  <si>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</si>
  <si>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</si>
  <si>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</si>
  <si>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</si>
  <si>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</si>
  <si>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</si>
  <si>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</si>
  <si>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</si>
  <si>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</si>
  <si>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</si>
  <si>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</si>
  <si>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</si>
  <si>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</si>
  <si>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</si>
  <si>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</si>
  <si>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</si>
  <si>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</si>
  <si>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</si>
  <si>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</si>
  <si>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</si>
  <si>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</si>
  <si>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</si>
  <si>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</si>
  <si>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</si>
  <si>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</si>
  <si>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</si>
  <si>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</si>
  <si>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</si>
  <si>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</si>
  <si>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</si>
  <si>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</si>
  <si>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</si>
  <si>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</si>
  <si>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</si>
  <si>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</si>
  <si>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</si>
  <si>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</si>
  <si>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</si>
  <si>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</si>
  <si>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</si>
  <si>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</si>
  <si>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</si>
  <si>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</si>
  <si>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</si>
  <si>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</si>
  <si>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</si>
  <si>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</si>
  <si>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</si>
  <si>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</si>
  <si>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</si>
  <si>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</si>
  <si>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</si>
  <si>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</si>
  <si>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</si>
  <si>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</si>
  <si>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</si>
  <si>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</si>
  <si>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</si>
  <si>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</si>
  <si>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</si>
  <si>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</si>
  <si>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</si>
  <si>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</si>
  <si>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</si>
  <si>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</si>
  <si>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</si>
  <si>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</si>
  <si>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</si>
  <si>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</si>
  <si>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</si>
  <si>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</si>
  <si>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</si>
  <si>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</si>
  <si>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</si>
  <si>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</si>
  <si>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</si>
  <si>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</si>
  <si>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</si>
  <si>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</si>
  <si>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</si>
  <si>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</si>
  <si>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</si>
  <si>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</si>
  <si>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</si>
  <si>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</si>
  <si>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</si>
  <si>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</si>
  <si>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</si>
  <si>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</si>
  <si>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</si>
  <si>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</si>
  <si>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</si>
  <si>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</si>
  <si>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</si>
  <si>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</si>
  <si>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</si>
  <si>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</si>
  <si>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</si>
  <si>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</si>
  <si>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</si>
  <si>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</si>
  <si>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</si>
  <si>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</si>
  <si>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</si>
  <si>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</si>
  <si>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</si>
  <si>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</si>
  <si>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</si>
  <si>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</si>
  <si>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</si>
  <si>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</si>
  <si>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</si>
  <si>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</si>
  <si>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</si>
  <si>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</si>
  <si>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</si>
  <si>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</si>
  <si>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</si>
  <si>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</si>
  <si>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</si>
  <si>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</si>
  <si>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</si>
  <si>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</si>
  <si>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</si>
  <si>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</si>
  <si>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</si>
  <si>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</si>
  <si>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</si>
  <si>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</si>
  <si>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</si>
  <si>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</si>
  <si>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</si>
  <si>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</si>
  <si>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</si>
  <si>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</si>
  <si>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</si>
  <si>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</si>
  <si>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</si>
  <si>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</si>
  <si>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</si>
  <si>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</si>
  <si>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</si>
  <si>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</si>
  <si>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</si>
  <si>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</si>
  <si>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</si>
  <si>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</si>
  <si>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</si>
  <si>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</si>
  <si>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</si>
  <si>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</si>
  <si>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</si>
  <si>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</si>
  <si>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</si>
  <si>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</si>
  <si>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</si>
  <si>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</si>
  <si>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</si>
  <si>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</si>
  <si>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</si>
  <si>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</si>
  <si>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</si>
  <si>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</si>
  <si>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</si>
  <si>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</si>
  <si>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</si>
  <si>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</si>
  <si>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</si>
  <si>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</si>
  <si>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</si>
  <si>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</si>
  <si>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</si>
  <si>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</si>
  <si>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</si>
  <si>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</si>
  <si>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</si>
  <si>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</si>
  <si>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</si>
  <si>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</si>
  <si>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</si>
  <si>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</si>
  <si>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</si>
  <si>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</si>
  <si>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</si>
  <si>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</si>
  <si>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</si>
  <si>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</si>
  <si>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</si>
  <si>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</si>
  <si>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</si>
  <si>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</si>
  <si>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</si>
  <si>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</si>
  <si>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</si>
  <si>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</si>
  <si>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</si>
  <si>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</si>
  <si>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</si>
  <si>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</si>
  <si>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</si>
  <si>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</si>
  <si>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</si>
  <si>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</si>
  <si>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</si>
  <si>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</si>
  <si>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</si>
  <si>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</si>
  <si>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</si>
  <si>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</si>
  <si>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</si>
  <si>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</si>
  <si>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</si>
  <si>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</si>
  <si>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</si>
  <si>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</si>
  <si>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</si>
  <si>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</si>
  <si>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</si>
  <si>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</si>
  <si>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</si>
  <si>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</si>
  <si>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</si>
  <si>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</si>
  <si>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</si>
  <si>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</si>
  <si>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</si>
  <si>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</si>
  <si>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</si>
  <si>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</si>
  <si>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</si>
  <si>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</si>
  <si>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</si>
  <si>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</si>
  <si>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</si>
  <si>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</si>
  <si>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</si>
  <si>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</si>
  <si>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</si>
  <si>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</si>
  <si>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</si>
  <si>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</si>
  <si>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</si>
  <si>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</si>
  <si>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</si>
  <si>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</si>
  <si>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</si>
  <si>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</si>
  <si>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</si>
  <si>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</si>
  <si>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</si>
  <si>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</si>
  <si>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</si>
  <si>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</si>
  <si>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</si>
  <si>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</si>
  <si>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</si>
  <si>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</si>
  <si>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</si>
  <si>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</si>
  <si>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</si>
  <si>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</si>
  <si>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</si>
  <si>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</si>
  <si>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</si>
  <si>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</si>
  <si>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</si>
  <si>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</si>
  <si>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</si>
  <si>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</si>
  <si>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</si>
  <si>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</si>
  <si>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</si>
  <si>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</si>
  <si>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</si>
  <si>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</si>
  <si>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</si>
  <si>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</si>
  <si>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</si>
  <si>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</si>
  <si>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</si>
  <si>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</si>
  <si>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</si>
  <si>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</si>
  <si>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</si>
  <si>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</si>
  <si>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</si>
  <si>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</si>
  <si>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</si>
  <si>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</si>
  <si>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</si>
  <si>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</si>
  <si>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</si>
  <si>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</si>
  <si>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</si>
  <si>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</si>
  <si>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</si>
  <si>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</si>
  <si>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</si>
  <si>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</si>
  <si>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</si>
  <si>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</si>
  <si>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</si>
  <si>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</si>
  <si>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</si>
  <si>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</si>
  <si>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</si>
  <si>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</si>
  <si>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</si>
  <si>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</si>
  <si>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</si>
  <si>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</si>
  <si>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</si>
  <si>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</si>
  <si>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</si>
  <si>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</si>
  <si>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</si>
  <si>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</si>
  <si>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</si>
  <si>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</si>
  <si>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</si>
  <si>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</si>
  <si>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</si>
  <si>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</si>
  <si>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</si>
  <si>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</si>
  <si>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</si>
  <si>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</si>
  <si>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</si>
  <si>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</si>
  <si>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</si>
  <si>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</si>
  <si>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</si>
  <si>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</si>
  <si>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</si>
  <si>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</si>
  <si>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</si>
  <si>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</si>
  <si>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</si>
  <si>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</si>
  <si>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</si>
  <si>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</si>
  <si>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</si>
  <si>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</si>
  <si>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</si>
  <si>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</si>
  <si>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</si>
  <si>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</si>
  <si>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</si>
  <si>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</si>
  <si>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</si>
  <si>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</si>
  <si>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</si>
  <si>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</si>
  <si>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</si>
  <si>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</si>
  <si>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</si>
  <si>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</si>
  <si>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</si>
  <si>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</si>
  <si>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</si>
  <si>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</si>
  <si>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</si>
  <si>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</si>
  <si>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</si>
  <si>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</si>
  <si>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</si>
  <si>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</si>
  <si>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</si>
  <si>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</si>
  <si>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</si>
  <si>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</si>
  <si>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</si>
  <si>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</si>
  <si>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</si>
  <si>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</si>
  <si>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</si>
  <si>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</si>
  <si>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</si>
  <si>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</si>
  <si>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</si>
  <si>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</si>
  <si>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</si>
  <si>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</si>
  <si>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</si>
  <si>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</si>
  <si>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</si>
  <si>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</si>
  <si>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</si>
  <si>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</si>
  <si>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</si>
  <si>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</si>
  <si>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</si>
  <si>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</si>
  <si>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</si>
  <si>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</si>
  <si>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</si>
  <si>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</si>
  <si>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</si>
  <si>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</si>
  <si>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</si>
  <si>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</si>
  <si>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</si>
  <si>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</si>
  <si>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</si>
  <si>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</si>
  <si>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</si>
  <si>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</si>
  <si>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</si>
  <si>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</si>
  <si>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</si>
  <si>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</si>
  <si>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</si>
  <si>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</si>
  <si>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</si>
  <si>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</si>
  <si>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</si>
  <si>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</si>
  <si>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</si>
  <si>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</si>
  <si>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</si>
  <si>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</si>
  <si>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</si>
  <si>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</si>
  <si>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</si>
  <si>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</si>
  <si>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</si>
  <si>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</si>
  <si>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</si>
  <si>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</si>
  <si>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</si>
  <si>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</si>
  <si>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</si>
  <si>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</si>
  <si>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</si>
  <si>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</si>
  <si>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</si>
  <si>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</si>
  <si>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</si>
  <si>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</si>
  <si>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</si>
  <si>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</si>
  <si>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</si>
  <si>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</si>
  <si>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</si>
  <si>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</si>
  <si>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</si>
  <si>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</si>
  <si>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</si>
  <si>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</si>
  <si>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</si>
  <si>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</si>
  <si>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</si>
  <si>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</si>
  <si>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</si>
  <si>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</si>
  <si>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</si>
  <si>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</si>
  <si>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</si>
  <si>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</si>
  <si>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</si>
  <si>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</si>
  <si>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</si>
  <si>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</si>
  <si>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</si>
  <si>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</si>
  <si>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</si>
  <si>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</si>
  <si>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</si>
  <si>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</si>
  <si>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</si>
  <si>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</si>
  <si>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</si>
  <si>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</si>
  <si>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</si>
  <si>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</si>
  <si>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</si>
  <si>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</si>
  <si>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</si>
  <si>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</si>
  <si>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</si>
  <si>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</si>
  <si>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</si>
  <si>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</si>
  <si>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</si>
  <si>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</si>
  <si>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</si>
  <si>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</si>
  <si>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</si>
  <si>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</si>
  <si>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</si>
  <si>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</si>
  <si>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</si>
  <si>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</si>
  <si>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</si>
  <si>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</si>
  <si>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</si>
  <si>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</si>
  <si>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</si>
  <si>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</si>
  <si>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</si>
  <si>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</si>
  <si>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</si>
  <si>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</si>
  <si>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</si>
  <si>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</si>
  <si>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</si>
  <si>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</si>
  <si>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</si>
  <si>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</si>
  <si>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</si>
  <si>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</si>
  <si>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</si>
  <si>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</si>
  <si>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</si>
  <si>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</si>
  <si>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</si>
  <si>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</si>
  <si>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</si>
  <si>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</si>
  <si>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</si>
  <si>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</si>
  <si>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</si>
  <si>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</si>
  <si>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</si>
  <si>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</si>
  <si>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</si>
  <si>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</si>
  <si>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</si>
  <si>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</si>
  <si>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</si>
  <si>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</si>
  <si>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</si>
  <si>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</si>
  <si>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</si>
  <si>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</si>
  <si>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</si>
  <si>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</si>
  <si>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</si>
  <si>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</si>
  <si>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</si>
  <si>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</si>
  <si>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</si>
  <si>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</si>
  <si>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</si>
  <si>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</si>
  <si>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</si>
  <si>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</si>
  <si>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</si>
  <si>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</si>
  <si>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</si>
  <si>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</si>
  <si>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</si>
  <si>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</si>
  <si>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</si>
  <si>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</si>
  <si>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</si>
  <si>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</si>
  <si>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</si>
  <si>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</si>
  <si>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</si>
  <si>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</si>
  <si>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</si>
  <si>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</si>
  <si>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</si>
  <si>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</si>
  <si>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</si>
  <si>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</si>
  <si>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</si>
  <si>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</si>
  <si>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</si>
  <si>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</si>
  <si>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</si>
  <si>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</si>
  <si>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</si>
  <si>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</si>
  <si>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</si>
  <si>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</si>
  <si>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</si>
  <si>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</si>
  <si>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</si>
  <si>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</si>
  <si>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</si>
  <si>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</si>
  <si>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</si>
  <si>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</si>
  <si>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</si>
  <si>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</si>
  <si>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</si>
  <si>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</si>
  <si>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</si>
  <si>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</si>
  <si>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</si>
  <si>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</si>
  <si>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</si>
  <si>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</si>
  <si>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</si>
  <si>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</si>
  <si>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</si>
  <si>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</si>
  <si>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</si>
  <si>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</si>
  <si>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</si>
  <si>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</si>
  <si>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</si>
  <si>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</si>
  <si>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</si>
  <si>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</si>
  <si>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</si>
  <si>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</si>
  <si>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</si>
  <si>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</si>
  <si>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</si>
  <si>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</si>
  <si>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</si>
  <si>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</si>
  <si>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</si>
  <si>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</si>
  <si>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</si>
  <si>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</si>
  <si>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</si>
  <si>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</si>
  <si>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</si>
  <si>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</si>
  <si>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</si>
  <si>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</si>
  <si>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</si>
  <si>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</si>
  <si>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</si>
  <si>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</si>
  <si>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</si>
  <si>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</si>
  <si>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</si>
  <si>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</si>
  <si>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</si>
  <si>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</si>
  <si>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</si>
  <si>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</si>
  <si>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</si>
  <si>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</si>
  <si>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</si>
  <si>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</si>
  <si>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</si>
  <si>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</si>
  <si>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</si>
  <si>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</si>
  <si>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</si>
  <si>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</si>
  <si>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</si>
  <si>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</si>
  <si>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</si>
  <si>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</si>
  <si>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</si>
  <si>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</si>
  <si>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</si>
  <si>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</si>
  <si>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</si>
  <si>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</si>
  <si>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</si>
  <si>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</si>
  <si>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</si>
  <si>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</si>
  <si>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</si>
  <si>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</si>
  <si>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</si>
  <si>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</si>
  <si>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</si>
  <si>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</si>
  <si>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</si>
  <si>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</si>
  <si>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</si>
  <si>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</si>
  <si>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</si>
  <si>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</si>
  <si>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</si>
  <si>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</si>
  <si>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</si>
  <si>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</si>
  <si>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</si>
  <si>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</si>
  <si>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</si>
  <si>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</si>
  <si>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</si>
  <si>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</si>
  <si>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</si>
  <si>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</si>
  <si>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</si>
  <si>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</si>
  <si>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</si>
  <si>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</si>
  <si>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</si>
  <si>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</si>
  <si>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</si>
  <si>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</si>
  <si>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</si>
  <si>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</si>
  <si>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</si>
  <si>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</si>
  <si>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</si>
  <si>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</si>
  <si>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</si>
  <si>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</si>
  <si>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</si>
  <si>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</si>
  <si>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</si>
  <si>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</si>
  <si>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</si>
  <si>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</si>
  <si>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</si>
  <si>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</si>
  <si>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</si>
  <si>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</si>
  <si>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</si>
  <si>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</si>
  <si>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</si>
  <si>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</si>
  <si>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</si>
  <si>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</si>
  <si>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</si>
  <si>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</si>
  <si>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</si>
  <si>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</si>
  <si>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</si>
  <si>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</si>
  <si>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</si>
  <si>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</si>
  <si>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</si>
  <si>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</si>
  <si>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</si>
  <si>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</si>
  <si>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</si>
  <si>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</si>
  <si>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</si>
  <si>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</si>
  <si>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</si>
  <si>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</si>
  <si>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</si>
  <si>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</si>
  <si>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</si>
  <si>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</si>
  <si>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</si>
  <si>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</si>
  <si>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</si>
  <si>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</si>
  <si>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</si>
  <si>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</si>
  <si>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</si>
  <si>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</si>
  <si>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</si>
  <si>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</si>
  <si>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</si>
  <si>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</si>
  <si>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</si>
  <si>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</si>
  <si>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</si>
  <si>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</si>
  <si>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</si>
  <si>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</si>
  <si>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</si>
  <si>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</si>
  <si>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</si>
  <si>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</si>
  <si>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</si>
  <si>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</si>
  <si>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</si>
  <si>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</si>
  <si>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</si>
  <si>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</si>
  <si>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</si>
  <si>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</si>
  <si>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</si>
  <si>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</si>
  <si>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</si>
  <si>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</si>
  <si>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</si>
  <si>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</si>
  <si>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</si>
  <si>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</si>
  <si>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</si>
  <si>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</si>
  <si>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</si>
  <si>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</si>
  <si>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</si>
  <si>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</si>
  <si>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</si>
  <si>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</si>
  <si>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</si>
  <si>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</si>
  <si>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</si>
  <si>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</si>
  <si>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</si>
  <si>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</si>
  <si>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</si>
  <si>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</si>
  <si>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</si>
  <si>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</si>
  <si>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</si>
  <si>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</si>
  <si>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</si>
  <si>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</si>
  <si>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</si>
  <si>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</si>
  <si>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</si>
  <si>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</si>
  <si>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</si>
  <si>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</si>
  <si>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</si>
  <si>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</si>
  <si>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</si>
  <si>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</si>
  <si>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</si>
  <si>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</si>
  <si>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</si>
  <si>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</si>
  <si>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</si>
  <si>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</si>
  <si>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</si>
  <si>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</si>
  <si>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</si>
  <si>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</si>
  <si>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</si>
  <si>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</si>
  <si>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</si>
  <si>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</si>
  <si>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</si>
  <si>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</si>
  <si>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</si>
  <si>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</si>
  <si>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</si>
  <si>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</si>
  <si>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</si>
  <si>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</si>
  <si>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</si>
  <si>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</si>
  <si>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</si>
  <si>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</si>
  <si>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</si>
  <si>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</si>
  <si>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</si>
  <si>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</si>
  <si>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</si>
  <si>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</si>
  <si>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</si>
  <si>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</si>
  <si>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</si>
  <si>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</si>
  <si>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</si>
  <si>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</si>
  <si>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</si>
  <si>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</si>
  <si>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</si>
  <si>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</si>
  <si>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</si>
  <si>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</si>
  <si>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</si>
  <si>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</si>
  <si>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</si>
  <si>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</si>
  <si>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</si>
  <si>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</si>
  <si>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</si>
  <si>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</si>
  <si>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</si>
  <si>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</si>
  <si>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</si>
  <si>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</si>
  <si>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</si>
  <si>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</si>
  <si>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</si>
  <si>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</si>
  <si>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</si>
  <si>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</si>
  <si>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</si>
  <si>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</si>
  <si>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</si>
  <si>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</si>
  <si>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</si>
  <si>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</si>
  <si>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</si>
  <si>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</si>
  <si>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</si>
  <si>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</si>
  <si>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</si>
  <si>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</si>
  <si>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</si>
  <si>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</si>
  <si>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</si>
  <si>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</si>
  <si>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</si>
  <si>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</si>
  <si>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</si>
  <si>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</si>
  <si>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</si>
  <si>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</si>
  <si>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</si>
  <si>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</si>
  <si>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</si>
  <si>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</si>
  <si>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</si>
  <si>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</si>
  <si>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</si>
  <si>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</si>
  <si>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</si>
  <si>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</si>
  <si>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</si>
  <si>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</si>
  <si>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</si>
  <si>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</si>
  <si>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</si>
  <si>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</si>
  <si>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</si>
  <si>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</si>
  <si>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</si>
  <si>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</si>
  <si>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</si>
  <si>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</si>
  <si>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</si>
  <si>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</si>
  <si>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</si>
  <si>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</si>
  <si>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</si>
  <si>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</si>
  <si>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</si>
  <si>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</si>
  <si>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</si>
  <si>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</si>
  <si>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</si>
  <si>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</si>
  <si>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</si>
  <si>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</si>
  <si>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</si>
  <si>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</si>
  <si>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</si>
  <si>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</si>
  <si>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</si>
  <si>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</si>
  <si>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</si>
  <si>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</si>
  <si>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</si>
  <si>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</si>
  <si>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</si>
  <si>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</si>
  <si>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</si>
  <si>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</si>
  <si>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</si>
  <si>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</si>
  <si>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</si>
  <si>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</si>
  <si>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</si>
  <si>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</si>
  <si>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</si>
  <si>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</si>
  <si>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</si>
  <si>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</si>
  <si>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</si>
  <si>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</si>
  <si>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</si>
  <si>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</si>
  <si>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</si>
  <si>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</si>
  <si>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</si>
  <si>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</si>
  <si>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</si>
  <si>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</si>
  <si>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</si>
  <si>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</si>
  <si>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</si>
  <si>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</si>
  <si>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</si>
  <si>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</si>
  <si>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</si>
  <si>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</si>
  <si>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</si>
  <si>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</si>
  <si>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</si>
  <si>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</si>
  <si>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</si>
  <si>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</si>
  <si>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</si>
  <si>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</si>
  <si>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</si>
  <si>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</si>
  <si>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</si>
  <si>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</si>
  <si>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</si>
  <si>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</si>
  <si>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</si>
  <si>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</si>
  <si>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</si>
  <si>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</si>
  <si>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</si>
  <si>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</si>
  <si>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</si>
  <si>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</si>
  <si>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</si>
  <si>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</si>
  <si>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</si>
  <si>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</si>
  <si>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</si>
  <si>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</si>
  <si>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</si>
  <si>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</si>
  <si>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</si>
  <si>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</si>
  <si>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</si>
  <si>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</si>
  <si>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</si>
  <si>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</si>
  <si>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</si>
  <si>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</si>
  <si>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</si>
  <si>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</si>
  <si>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</si>
  <si>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</si>
  <si>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</si>
  <si>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</si>
  <si>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</si>
  <si>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</si>
  <si>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</si>
  <si>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</si>
  <si>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</si>
  <si>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</si>
  <si>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</si>
  <si>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</si>
  <si>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</si>
  <si>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</si>
  <si>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</si>
  <si>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</si>
  <si>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</si>
  <si>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</si>
  <si>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</si>
  <si>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</si>
  <si>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</si>
  <si>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</si>
  <si>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</si>
  <si>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</si>
  <si>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</si>
  <si>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</si>
  <si>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</si>
  <si>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</si>
  <si>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</si>
  <si>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</si>
  <si>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</si>
  <si>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</si>
  <si>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</si>
  <si>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</si>
  <si>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</si>
  <si>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</si>
  <si>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</si>
  <si>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</si>
  <si>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</si>
  <si>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</si>
  <si>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</si>
  <si>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</si>
  <si>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</si>
  <si>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</si>
  <si>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</si>
  <si>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</si>
  <si>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</si>
  <si>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</si>
  <si>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</si>
  <si>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</si>
  <si>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</si>
  <si>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</si>
  <si>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</si>
  <si>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</si>
  <si>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</si>
  <si>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</si>
  <si>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</si>
  <si>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</si>
  <si>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</si>
  <si>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</si>
  <si>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</si>
  <si>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</si>
  <si>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</si>
  <si>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</si>
  <si>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</si>
  <si>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</si>
  <si>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</si>
  <si>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</si>
  <si>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</si>
  <si>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</si>
  <si>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</si>
  <si>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</si>
  <si>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</si>
  <si>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</si>
  <si>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</si>
  <si>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</si>
  <si>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</si>
  <si>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</si>
  <si>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</si>
  <si>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</si>
  <si>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</si>
  <si>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</si>
  <si>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</si>
  <si>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</si>
  <si>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</si>
  <si>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</si>
  <si>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</si>
  <si>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</si>
  <si>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</si>
  <si>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</si>
  <si>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</si>
  <si>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</si>
  <si>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</si>
  <si>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</si>
  <si>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</si>
  <si>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</si>
  <si>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</si>
  <si>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</si>
  <si>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</si>
  <si>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</si>
  <si>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</si>
  <si>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</si>
  <si>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</si>
  <si>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</si>
  <si>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</si>
  <si>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</si>
  <si>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</si>
  <si>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</si>
  <si>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</si>
  <si>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</si>
  <si>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</si>
  <si>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</si>
  <si>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</si>
  <si>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</si>
  <si>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</si>
  <si>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</si>
  <si>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</si>
  <si>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</si>
  <si>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</si>
  <si>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</si>
  <si>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</si>
  <si>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</si>
  <si>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</si>
  <si>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</si>
  <si>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</si>
  <si>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</si>
  <si>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</si>
  <si>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</si>
  <si>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</si>
  <si>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</si>
  <si>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</si>
  <si>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</si>
  <si>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</si>
  <si>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</si>
  <si>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</si>
  <si>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</si>
  <si>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</si>
  <si>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</si>
  <si>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</si>
  <si>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</si>
  <si>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</si>
  <si>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</si>
  <si>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</si>
  <si>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</si>
  <si>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</si>
  <si>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</si>
  <si>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</si>
  <si>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</si>
  <si>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</si>
  <si>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</si>
  <si>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</si>
  <si>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</si>
  <si>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</si>
  <si>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</si>
  <si>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</si>
  <si>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</si>
  <si>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</si>
  <si>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</si>
  <si>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</si>
  <si>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</si>
  <si>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</si>
  <si>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</si>
  <si>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</si>
  <si>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</si>
  <si>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</si>
  <si>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</si>
  <si>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</si>
  <si>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</si>
  <si>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</si>
  <si>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</si>
  <si>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</si>
  <si>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</si>
  <si>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</si>
  <si>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</si>
  <si>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</si>
  <si>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</si>
  <si>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</si>
  <si>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</si>
  <si>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</si>
  <si>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</si>
  <si>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</si>
  <si>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</si>
  <si>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</si>
  <si>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</si>
  <si>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</si>
  <si>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</si>
  <si>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</si>
  <si>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</si>
  <si>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</si>
  <si>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</si>
  <si>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</si>
  <si>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</si>
  <si>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</si>
  <si>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</si>
  <si>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</si>
  <si>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</si>
  <si>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</si>
  <si>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</si>
  <si>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</si>
  <si>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</si>
  <si>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</si>
  <si>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</si>
  <si>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</si>
  <si>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</si>
  <si>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</si>
  <si>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</si>
  <si>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</si>
  <si>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</si>
  <si>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</si>
  <si>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</si>
  <si>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</si>
  <si>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</si>
  <si>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</si>
  <si>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</si>
  <si>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</si>
  <si>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</si>
  <si>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</si>
  <si>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</si>
  <si>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</si>
  <si>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</si>
  <si>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</si>
  <si>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</si>
  <si>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</si>
  <si>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</si>
  <si>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</si>
  <si>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</si>
  <si>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</si>
  <si>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</si>
  <si>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</si>
  <si>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</si>
  <si>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</si>
  <si>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</si>
  <si>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</si>
  <si>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</si>
  <si>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</si>
  <si>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</si>
  <si>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</si>
  <si>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</si>
  <si>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</si>
  <si>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</si>
  <si>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</si>
  <si>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</si>
  <si>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</si>
  <si>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</si>
  <si>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</si>
  <si>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</si>
  <si>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</si>
  <si>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</si>
  <si>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</si>
  <si>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</si>
  <si>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</si>
  <si>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</si>
  <si>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</si>
  <si>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</si>
  <si>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</si>
  <si>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</si>
  <si>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</si>
  <si>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</si>
  <si>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</si>
  <si>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</si>
  <si>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</si>
  <si>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</si>
  <si>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</si>
  <si>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</si>
  <si>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</si>
  <si>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</si>
  <si>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</si>
  <si>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</si>
  <si>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</si>
  <si>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</si>
  <si>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</si>
  <si>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</si>
  <si>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</si>
  <si>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</si>
  <si>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</si>
  <si>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</si>
  <si>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</si>
  <si>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</si>
  <si>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</si>
  <si>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</si>
  <si>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</si>
  <si>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</si>
  <si>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</si>
  <si>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</si>
  <si>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</si>
  <si>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</si>
  <si>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</si>
  <si>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</si>
  <si>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</si>
  <si>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</si>
  <si>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</si>
  <si>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</si>
  <si>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</si>
  <si>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</si>
  <si>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</si>
  <si>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</si>
  <si>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</si>
  <si>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</si>
  <si>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</si>
  <si>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</si>
  <si>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</si>
  <si>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</si>
  <si>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</si>
  <si>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</si>
  <si>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</si>
  <si>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</si>
  <si>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</si>
  <si>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</si>
  <si>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</si>
  <si>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</si>
  <si>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</si>
  <si>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</si>
  <si>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</si>
  <si>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</si>
  <si>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</si>
  <si>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</si>
  <si>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</si>
  <si>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</si>
  <si>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</si>
  <si>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</si>
  <si>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</si>
  <si>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</si>
  <si>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</si>
  <si>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</si>
  <si>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</si>
  <si>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</si>
  <si>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</si>
  <si>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</si>
  <si>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</si>
  <si>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</si>
  <si>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</si>
  <si>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</si>
  <si>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</si>
  <si>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</si>
  <si>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</si>
  <si>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</si>
  <si>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</si>
  <si>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</si>
  <si>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</si>
  <si>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</si>
  <si>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</si>
  <si>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</si>
  <si>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</si>
  <si>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</si>
  <si>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</si>
  <si>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</si>
  <si>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</si>
  <si>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</si>
  <si>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</si>
  <si>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</si>
  <si>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</si>
  <si>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</si>
  <si>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</si>
  <si>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</si>
  <si>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</si>
  <si>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</si>
  <si>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</si>
  <si>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</si>
  <si>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</si>
  <si>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</si>
  <si>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</si>
  <si>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</si>
  <si>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</si>
  <si>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</si>
  <si>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</si>
  <si>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</si>
  <si>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</si>
  <si>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</si>
  <si>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</si>
  <si>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</si>
  <si>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</si>
  <si>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</si>
  <si>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</si>
  <si>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</si>
  <si>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</si>
  <si>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</si>
  <si>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</si>
  <si>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</si>
  <si>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</si>
  <si>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</si>
  <si>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</si>
  <si>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</si>
  <si>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</si>
  <si>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</si>
  <si>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</si>
  <si>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</si>
  <si>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</si>
  <si>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</si>
  <si>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</si>
  <si>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</si>
  <si>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</si>
  <si>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</si>
  <si>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</si>
  <si>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</si>
  <si>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</si>
  <si>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</si>
  <si>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</si>
  <si>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</si>
  <si>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</si>
  <si>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</si>
  <si>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</si>
  <si>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</si>
  <si>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</si>
  <si>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</si>
  <si>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</si>
  <si>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</si>
  <si>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</si>
  <si>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</si>
  <si>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</si>
  <si>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</si>
  <si>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</si>
  <si>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</si>
  <si>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</si>
  <si>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</si>
  <si>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</si>
  <si>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</si>
  <si>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</si>
  <si>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</si>
  <si>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</si>
  <si>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</si>
  <si>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</si>
  <si>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</si>
  <si>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</si>
  <si>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</si>
  <si>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</si>
  <si>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</si>
  <si>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</si>
  <si>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</si>
  <si>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</si>
  <si>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</si>
  <si>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</si>
  <si>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</si>
  <si>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</si>
  <si>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</si>
  <si>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</si>
  <si>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</si>
  <si>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</si>
  <si>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</si>
  <si>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</si>
  <si>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</si>
  <si>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</si>
  <si>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</si>
  <si>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</si>
  <si>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</si>
  <si>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</si>
  <si>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</si>
  <si>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</si>
  <si>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</si>
  <si>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</si>
  <si>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</si>
  <si>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</si>
  <si>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</si>
  <si>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</si>
  <si>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</si>
  <si>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</si>
  <si>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</si>
  <si>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</si>
  <si>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</si>
  <si>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</si>
  <si>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</si>
  <si>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</si>
  <si>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</si>
  <si>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</si>
  <si>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</si>
  <si>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</si>
  <si>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</si>
  <si>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</si>
  <si>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</si>
  <si>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</si>
  <si>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</si>
  <si>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</si>
  <si>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</si>
  <si>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</si>
  <si>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</si>
  <si>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</si>
  <si>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</si>
  <si>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</si>
  <si>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</si>
  <si>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</si>
  <si>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</si>
  <si>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</si>
  <si>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</si>
  <si>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</si>
  <si>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</si>
  <si>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</si>
  <si>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</si>
  <si>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</si>
  <si>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</si>
  <si>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</si>
  <si>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</si>
  <si>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</si>
  <si>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</si>
  <si>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</si>
  <si>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</si>
  <si>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</si>
  <si>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</si>
  <si>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</si>
  <si>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</si>
  <si>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</si>
  <si>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</si>
  <si>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</si>
  <si>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</si>
  <si>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</si>
  <si>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</si>
  <si>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</si>
  <si>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</si>
  <si>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</si>
  <si>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</si>
  <si>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</si>
  <si>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</si>
  <si>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</si>
  <si>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</si>
  <si>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</si>
  <si>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</si>
  <si>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</si>
  <si>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</si>
  <si>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</si>
  <si>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</si>
  <si>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</si>
  <si>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</si>
  <si>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</si>
  <si>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</si>
  <si>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</si>
  <si>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</si>
  <si>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</si>
  <si>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</si>
  <si>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</si>
  <si>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</si>
  <si>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</si>
  <si>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</si>
  <si>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</si>
  <si>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</si>
  <si>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</si>
  <si>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</si>
  <si>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</si>
  <si>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</si>
  <si>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</si>
  <si>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</si>
  <si>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</si>
  <si>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</si>
  <si>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</si>
  <si>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</si>
  <si>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</si>
  <si>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</si>
  <si>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</si>
  <si>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</si>
  <si>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</si>
  <si>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</si>
  <si>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</si>
  <si>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</si>
  <si>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</si>
  <si>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</si>
  <si>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</si>
  <si>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</si>
  <si>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</si>
  <si>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</si>
  <si>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</si>
  <si>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</si>
  <si>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</si>
  <si>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</si>
  <si>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</si>
  <si>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</si>
  <si>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</si>
  <si>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</si>
  <si>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</si>
  <si>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</si>
  <si>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</si>
  <si>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</si>
  <si>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</si>
  <si>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</si>
  <si>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</si>
  <si>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</si>
  <si>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</si>
  <si>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</si>
  <si>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</si>
  <si>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</si>
  <si>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</si>
  <si>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</si>
  <si>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</si>
  <si>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</si>
  <si>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</si>
  <si>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</si>
  <si>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</si>
  <si>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</si>
  <si>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</si>
  <si>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</si>
  <si>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</si>
  <si>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</si>
  <si>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</si>
  <si>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</si>
  <si>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</si>
  <si>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</si>
  <si>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</si>
  <si>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</si>
  <si>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</si>
  <si>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</si>
  <si>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</si>
  <si>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</si>
  <si>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</si>
  <si>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</si>
  <si>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</si>
  <si>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</si>
  <si>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</si>
  <si>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</si>
  <si>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</si>
  <si>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</si>
  <si>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</si>
  <si>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</si>
  <si>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</si>
  <si>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</si>
  <si>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</si>
  <si>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</si>
  <si>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</si>
  <si>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</si>
  <si>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</si>
  <si>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</si>
  <si>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</si>
  <si>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</si>
  <si>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</si>
  <si>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</si>
  <si>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</si>
  <si>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</si>
  <si>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</si>
  <si>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</si>
  <si>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</si>
  <si>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</si>
  <si>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</si>
  <si>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</si>
  <si>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</si>
  <si>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</si>
  <si>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</si>
  <si>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</si>
  <si>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</si>
  <si>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</si>
  <si>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</si>
  <si>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</si>
  <si>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</si>
  <si>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</si>
  <si>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</si>
  <si>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</si>
  <si>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</si>
  <si>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</si>
  <si>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</si>
  <si>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</si>
  <si>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</si>
  <si>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</si>
  <si>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</si>
  <si>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</si>
  <si>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</si>
  <si>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</si>
  <si>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</si>
  <si>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</si>
  <si>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</si>
  <si>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</si>
  <si>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</si>
  <si>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</si>
  <si>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</si>
  <si>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</si>
  <si>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</si>
  <si>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</si>
  <si>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</si>
  <si>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</si>
  <si>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</si>
  <si>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</si>
  <si>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</si>
  <si>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</si>
  <si>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</si>
  <si>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</si>
  <si>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</si>
  <si>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</si>
  <si>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</si>
  <si>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</si>
  <si>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</si>
  <si>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</si>
  <si>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</si>
  <si>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</si>
  <si>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</si>
  <si>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</si>
  <si>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</si>
  <si>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</si>
  <si>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</si>
  <si>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</si>
  <si>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</si>
  <si>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</si>
  <si>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</si>
  <si>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</si>
  <si>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</si>
  <si>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</si>
  <si>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</si>
  <si>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</si>
  <si>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</si>
  <si>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</si>
  <si>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</si>
  <si>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</si>
  <si>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</si>
  <si>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</si>
  <si>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</si>
  <si>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</si>
  <si>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</si>
  <si>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</si>
  <si>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</si>
  <si>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</si>
  <si>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</si>
  <si>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</si>
  <si>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</si>
  <si>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</si>
  <si>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</si>
  <si>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</si>
  <si>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</si>
  <si>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</si>
  <si>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</si>
  <si>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</si>
  <si>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</si>
  <si>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</si>
  <si>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</si>
  <si>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</si>
  <si>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</si>
  <si>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</si>
  <si>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</si>
  <si>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</si>
  <si>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</si>
  <si>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</si>
  <si>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</si>
  <si>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</si>
  <si>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</si>
  <si>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</si>
  <si>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</si>
  <si>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</si>
  <si>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</si>
  <si>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</si>
  <si>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</si>
  <si>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</si>
  <si>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</si>
  <si>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</si>
  <si>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</si>
  <si>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</si>
  <si>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</si>
  <si>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</si>
  <si>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</si>
  <si>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</si>
  <si>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</si>
  <si>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</si>
  <si>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</si>
  <si>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</si>
  <si>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</si>
  <si>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</si>
  <si>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</si>
  <si>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</si>
  <si>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</si>
  <si>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</si>
  <si>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</si>
  <si>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</si>
  <si>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</si>
  <si>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</si>
  <si>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</si>
  <si>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</si>
  <si>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</si>
  <si>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</si>
  <si>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</si>
  <si>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</si>
  <si>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</si>
  <si>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</si>
  <si>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</si>
  <si>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</si>
  <si>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</si>
  <si>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</si>
  <si>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</si>
  <si>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</si>
  <si>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</si>
  <si>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</si>
  <si>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</si>
  <si>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</si>
  <si>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</si>
  <si>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</si>
  <si>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</si>
  <si>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</si>
  <si>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</si>
  <si>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</si>
  <si>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</si>
  <si>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</si>
  <si>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</si>
  <si>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</si>
  <si>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</si>
  <si>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</si>
  <si>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</si>
  <si>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</si>
  <si>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</si>
  <si>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</si>
  <si>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</si>
  <si>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</si>
  <si>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</si>
  <si>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</si>
  <si>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</si>
  <si>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</si>
  <si>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</si>
  <si>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</si>
  <si>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</si>
  <si>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</si>
  <si>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</si>
  <si>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</si>
  <si>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</si>
  <si>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</si>
  <si>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</si>
  <si>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</si>
  <si>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</si>
  <si>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</si>
  <si>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</si>
  <si>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</si>
  <si>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</si>
  <si>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</si>
  <si>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</si>
  <si>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</si>
  <si>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</si>
  <si>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</si>
  <si>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</si>
  <si>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</si>
  <si>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</si>
  <si>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</si>
  <si>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</si>
  <si>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</si>
  <si>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</si>
  <si>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</si>
  <si>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</si>
  <si>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</si>
  <si>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</si>
  <si>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</si>
  <si>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</si>
  <si>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</si>
  <si>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</si>
  <si>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</si>
  <si>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</si>
  <si>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</si>
  <si>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</si>
  <si>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</si>
  <si>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</si>
  <si>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</si>
  <si>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</si>
  <si>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</si>
  <si>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</si>
  <si>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</si>
  <si>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</si>
  <si>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</si>
  <si>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</si>
  <si>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</si>
  <si>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</si>
  <si>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</si>
  <si>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</si>
  <si>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</si>
  <si>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</si>
  <si>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</si>
  <si>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</si>
  <si>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</si>
  <si>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</si>
  <si>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</si>
  <si>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</si>
  <si>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</si>
  <si>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</si>
  <si>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</si>
  <si>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</si>
  <si>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</si>
  <si>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</si>
  <si>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</si>
  <si>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</si>
  <si>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</si>
  <si>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</si>
  <si>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</si>
  <si>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</si>
  <si>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</si>
  <si>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</si>
  <si>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</si>
  <si>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</si>
  <si>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</si>
  <si>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</si>
  <si>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</si>
  <si>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</si>
  <si>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</si>
  <si>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</si>
  <si>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</si>
  <si>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</si>
  <si>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</si>
  <si>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</si>
  <si>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</si>
  <si>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</si>
  <si>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</si>
  <si>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</si>
  <si>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</si>
  <si>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</si>
  <si>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</si>
  <si>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</si>
  <si>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</si>
  <si>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</si>
  <si>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</si>
  <si>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</si>
  <si>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</si>
  <si>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</si>
  <si>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</si>
  <si>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</si>
  <si>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</si>
  <si>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</si>
  <si>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</si>
  <si>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</si>
  <si>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</si>
  <si>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</si>
  <si>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</si>
  <si>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</si>
  <si>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</si>
  <si>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</si>
  <si>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</si>
  <si>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</si>
  <si>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</si>
  <si>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</si>
  <si>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</si>
  <si>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</si>
  <si>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</si>
  <si>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</si>
  <si>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</si>
  <si>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</si>
  <si>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</si>
  <si>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</si>
  <si>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</si>
  <si>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</si>
  <si>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</si>
  <si>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</si>
  <si>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</si>
  <si>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</si>
  <si>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</si>
  <si>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</si>
  <si>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</si>
  <si>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</si>
  <si>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</si>
  <si>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</si>
  <si>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</si>
  <si>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</si>
  <si>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</si>
  <si>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</si>
  <si>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</si>
  <si>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</si>
  <si>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</si>
  <si>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</si>
  <si>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</si>
  <si>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</si>
  <si>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</si>
  <si>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</si>
  <si>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</si>
  <si>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</si>
  <si>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</si>
  <si>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</si>
  <si>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</si>
  <si>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</si>
  <si>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</si>
  <si>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</si>
  <si>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</si>
  <si>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</si>
  <si>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</si>
  <si>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</si>
  <si>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</si>
  <si>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</si>
  <si>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</si>
  <si>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</si>
  <si>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</si>
  <si>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</si>
  <si>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</si>
  <si>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</si>
  <si>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</si>
  <si>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</si>
  <si>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</si>
  <si>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</si>
  <si>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</si>
  <si>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</si>
  <si>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</si>
  <si>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</si>
  <si>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</si>
  <si>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</si>
  <si>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</si>
  <si>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</si>
  <si>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</si>
  <si>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</si>
  <si>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</si>
  <si>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</si>
  <si>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</si>
  <si>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</si>
  <si>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</si>
  <si>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</si>
  <si>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</si>
  <si>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</si>
  <si>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</si>
  <si>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</si>
  <si>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</si>
  <si>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</si>
  <si>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</si>
  <si>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</si>
  <si>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</si>
  <si>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</si>
  <si>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</si>
  <si>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</si>
  <si>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</si>
  <si>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</si>
  <si>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</si>
  <si>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</si>
  <si>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</si>
  <si>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</si>
  <si>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</si>
  <si>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</si>
  <si>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</si>
  <si>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</si>
  <si>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</si>
  <si>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</si>
  <si>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</si>
  <si>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</si>
  <si>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</si>
  <si>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</si>
  <si>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</si>
  <si>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</si>
  <si>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</si>
  <si>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</si>
  <si>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</si>
  <si>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</si>
  <si>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</si>
  <si>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</si>
  <si>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</si>
  <si>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</si>
  <si>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</si>
  <si>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</si>
  <si>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</si>
  <si>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</si>
  <si>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</si>
  <si>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</si>
  <si>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</si>
  <si>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</si>
  <si>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</si>
  <si>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</si>
  <si>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</si>
  <si>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</si>
  <si>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</si>
  <si>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</si>
  <si>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</si>
  <si>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</si>
  <si>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</si>
  <si>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</si>
  <si>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</si>
  <si>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</si>
  <si>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</si>
  <si>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</si>
  <si>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</si>
  <si>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</si>
  <si>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</si>
  <si>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</si>
  <si>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</si>
  <si>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</si>
  <si>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</si>
  <si>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</si>
  <si>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</si>
  <si>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</si>
  <si>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</si>
  <si>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</si>
  <si>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</si>
  <si>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</si>
  <si>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</si>
  <si>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</si>
  <si>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</si>
  <si>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</si>
  <si>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</si>
  <si>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</si>
  <si>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</si>
  <si>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</si>
  <si>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</si>
  <si>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</si>
  <si>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</si>
  <si>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</si>
  <si>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</si>
  <si>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</si>
  <si>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</si>
  <si>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</si>
  <si>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</si>
  <si>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</si>
  <si>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</si>
  <si>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</si>
  <si>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</si>
  <si>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</si>
  <si>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</si>
  <si>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</si>
  <si>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</si>
  <si>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</si>
  <si>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</si>
  <si>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</si>
  <si>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</si>
  <si>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</si>
  <si>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</si>
  <si>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</si>
  <si>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</si>
  <si>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</si>
  <si>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</si>
  <si>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</si>
  <si>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</si>
  <si>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</si>
  <si>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</si>
  <si>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</si>
  <si>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</si>
  <si>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</si>
  <si>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</si>
  <si>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</si>
  <si>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</si>
  <si>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</si>
  <si>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</si>
  <si>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</si>
  <si>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</si>
  <si>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</si>
  <si>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</si>
  <si>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</si>
  <si>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</si>
  <si>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</si>
  <si>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</si>
  <si>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</si>
  <si>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</si>
  <si>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</si>
  <si>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</si>
  <si>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</si>
  <si>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</si>
  <si>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</si>
  <si>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</si>
  <si>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</si>
  <si>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</si>
  <si>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</si>
  <si>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</si>
  <si>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</si>
  <si>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</si>
  <si>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</si>
  <si>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</si>
  <si>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</si>
  <si>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</si>
  <si>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</si>
  <si>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</si>
  <si>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</si>
  <si>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</si>
  <si>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</si>
  <si>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</si>
  <si>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</si>
  <si>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</si>
  <si>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</si>
  <si>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</si>
  <si>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</si>
  <si>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</si>
  <si>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</si>
  <si>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</si>
  <si>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</si>
  <si>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</si>
  <si>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</si>
  <si>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</si>
  <si>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</si>
  <si>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</si>
  <si>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</si>
  <si>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</si>
  <si>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</si>
  <si>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</si>
  <si>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</si>
  <si>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</si>
  <si>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</si>
  <si>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</si>
  <si>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</si>
  <si>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</si>
  <si>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</si>
  <si>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</si>
  <si>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</si>
  <si>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</si>
  <si>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</si>
  <si>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</si>
  <si>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</si>
  <si>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</si>
  <si>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</si>
  <si>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</si>
  <si>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</si>
  <si>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</si>
  <si>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</si>
  <si>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</si>
  <si>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</si>
  <si>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</si>
  <si>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</si>
  <si>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</si>
  <si>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</si>
  <si>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</si>
  <si>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</si>
  <si>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</si>
  <si>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</si>
  <si>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</si>
  <si>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</si>
  <si>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</si>
  <si>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</si>
  <si>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</si>
  <si>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</si>
  <si>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</si>
  <si>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</si>
  <si>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</si>
  <si>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</si>
  <si>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</si>
  <si>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</si>
  <si>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</si>
  <si>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</si>
  <si>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</si>
  <si>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</si>
  <si>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</si>
  <si>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</si>
  <si>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</si>
  <si>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</si>
  <si>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</si>
  <si>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</si>
  <si>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</si>
  <si>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</si>
  <si>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</si>
  <si>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</si>
  <si>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</si>
  <si>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</si>
  <si>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</si>
  <si>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</si>
  <si>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</si>
  <si>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</si>
  <si>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</si>
  <si>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</si>
  <si>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</si>
  <si>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</si>
  <si>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</si>
  <si>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</si>
  <si>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</si>
  <si>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</si>
  <si>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</si>
  <si>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</si>
  <si>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</si>
  <si>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</si>
  <si>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</si>
  <si>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</si>
  <si>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</si>
  <si>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</si>
  <si>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</si>
  <si>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</si>
  <si>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</si>
  <si>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</si>
  <si>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</si>
  <si>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</si>
  <si>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</si>
  <si>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</si>
  <si>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</si>
  <si>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</si>
  <si>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</si>
  <si>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</si>
  <si>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</si>
  <si>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</si>
  <si>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</si>
  <si>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</si>
  <si>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</si>
  <si>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</si>
  <si>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</si>
  <si>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</si>
  <si>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</si>
  <si>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</si>
  <si>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</si>
  <si>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</si>
  <si>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</si>
  <si>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</si>
  <si>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</si>
  <si>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</si>
  <si>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</si>
  <si>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</si>
  <si>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</si>
  <si>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</si>
  <si>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</si>
  <si>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</si>
  <si>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</si>
  <si>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</si>
  <si>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</si>
  <si>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</si>
  <si>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</si>
  <si>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</si>
  <si>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</si>
  <si>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</si>
  <si>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</si>
  <si>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</si>
  <si>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</si>
  <si>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</si>
  <si>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</si>
  <si>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</si>
  <si>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</si>
  <si>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</si>
  <si>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</si>
  <si>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</si>
  <si>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</si>
  <si>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</si>
  <si>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</si>
  <si>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</si>
  <si>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</si>
  <si>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</si>
  <si>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</si>
  <si>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</si>
  <si>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</si>
  <si>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</si>
  <si>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</si>
  <si>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</si>
  <si>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</si>
  <si>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</si>
  <si>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</si>
  <si>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</si>
  <si>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</si>
  <si>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</si>
  <si>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</si>
  <si>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</si>
  <si>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</si>
  <si>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</si>
  <si>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</si>
  <si>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</si>
  <si>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</si>
  <si>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</si>
  <si>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</si>
  <si>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</si>
  <si>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</si>
  <si>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</si>
  <si>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</si>
  <si>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</si>
  <si>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</si>
  <si>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</si>
  <si>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</si>
  <si>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</si>
  <si>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</si>
  <si>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</si>
  <si>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</si>
  <si>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</si>
  <si>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</si>
  <si>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</si>
  <si>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</si>
  <si>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</si>
  <si>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</si>
  <si>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</si>
  <si>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</si>
  <si>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</si>
  <si>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</si>
  <si>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</si>
  <si>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</si>
  <si>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</si>
  <si>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</si>
  <si>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</si>
  <si>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</si>
  <si>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</si>
  <si>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</si>
  <si>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</si>
  <si>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</si>
  <si>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</si>
  <si>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</si>
  <si>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</si>
  <si>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</si>
  <si>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</si>
  <si>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</si>
  <si>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</si>
  <si>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</si>
  <si>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</si>
  <si>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</si>
  <si>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</si>
  <si>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</si>
  <si>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</si>
  <si>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</si>
  <si>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</si>
  <si>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</si>
  <si>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</si>
  <si>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</si>
  <si>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</si>
  <si>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</si>
  <si>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</si>
  <si>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</si>
  <si>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</si>
  <si>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</si>
  <si>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</si>
  <si>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</si>
  <si>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</si>
  <si>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</si>
  <si>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</si>
  <si>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</si>
  <si>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</si>
  <si>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</si>
  <si>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</si>
  <si>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</si>
  <si>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</si>
  <si>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</si>
  <si>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</si>
  <si>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</si>
  <si>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</si>
  <si>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</si>
  <si>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</si>
  <si>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</si>
  <si>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</si>
  <si>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</si>
  <si>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</si>
  <si>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</si>
  <si>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</si>
  <si>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</si>
  <si>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</si>
  <si>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</si>
  <si>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</si>
  <si>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</si>
  <si>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</si>
  <si>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</si>
  <si>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</si>
  <si>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</si>
  <si>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</si>
  <si>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</si>
  <si>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</si>
  <si>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</si>
  <si>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</si>
  <si>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</si>
  <si>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</si>
  <si>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</si>
  <si>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</si>
  <si>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</si>
  <si>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</si>
  <si>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</si>
  <si>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</si>
  <si>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</si>
  <si>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</si>
  <si>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</si>
  <si>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</si>
  <si>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</si>
  <si>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</si>
  <si>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</si>
  <si>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</si>
  <si>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</si>
  <si>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</si>
  <si>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</si>
  <si>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</si>
  <si>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</si>
  <si>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</si>
  <si>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</si>
  <si>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</si>
  <si>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</si>
  <si>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</si>
  <si>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</si>
  <si>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</si>
  <si>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</si>
  <si>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</si>
  <si>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</si>
  <si>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</si>
  <si>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</si>
  <si>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</si>
  <si>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</si>
  <si>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</si>
  <si>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</si>
  <si>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</si>
  <si>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</si>
  <si>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</si>
  <si>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</si>
  <si>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</si>
  <si>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</si>
  <si>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</si>
  <si>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</si>
  <si>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</si>
  <si>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</si>
  <si>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</si>
  <si>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</si>
  <si>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</si>
  <si>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</si>
  <si>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</si>
  <si>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</si>
  <si>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</si>
  <si>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</si>
  <si>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</si>
  <si>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</si>
  <si>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</si>
  <si>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</si>
  <si>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</si>
  <si>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</si>
  <si>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</si>
  <si>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</si>
  <si>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</si>
  <si>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</si>
  <si>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</si>
  <si>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</si>
  <si>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</si>
  <si>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</si>
  <si>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</si>
  <si>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</si>
  <si>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</si>
  <si>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</si>
  <si>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</si>
  <si>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</si>
  <si>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</si>
  <si>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</si>
  <si>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</si>
  <si>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</si>
  <si>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</si>
  <si>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</si>
  <si>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</si>
  <si>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</si>
  <si>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</si>
  <si>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</si>
  <si>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</si>
  <si>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</si>
  <si>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</si>
  <si>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</si>
  <si>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</si>
  <si>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</si>
  <si>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</si>
  <si>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</si>
  <si>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</si>
  <si>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</si>
  <si>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</si>
  <si>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</si>
  <si>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</si>
  <si>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</si>
  <si>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</si>
  <si>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</si>
  <si>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</si>
  <si>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</si>
  <si>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</si>
  <si>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</si>
  <si>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</si>
  <si>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</si>
  <si>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</si>
  <si>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</si>
  <si>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</si>
  <si>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</si>
  <si>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</si>
  <si>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</si>
  <si>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</si>
  <si>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</si>
  <si>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</si>
  <si>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</si>
  <si>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</si>
  <si>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</si>
  <si>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</si>
  <si>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</si>
  <si>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</si>
  <si>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</si>
  <si>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</si>
  <si>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</si>
  <si>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</si>
  <si>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</si>
  <si>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</si>
  <si>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</si>
  <si>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</si>
  <si>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</si>
  <si>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</si>
  <si>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</si>
  <si>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</si>
  <si>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</si>
  <si>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</si>
  <si>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</si>
  <si>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</si>
  <si>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</si>
  <si>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</si>
  <si>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</si>
  <si>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</si>
  <si>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</si>
  <si>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</si>
  <si>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</si>
  <si>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</si>
  <si>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</si>
  <si>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</si>
  <si>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</si>
  <si>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</si>
  <si>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</si>
  <si>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</si>
  <si>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</si>
  <si>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</si>
  <si>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</si>
  <si>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</si>
  <si>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</si>
  <si>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</si>
  <si>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</si>
  <si>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</si>
  <si>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</si>
  <si>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</si>
  <si>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</si>
  <si>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</si>
  <si>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</si>
  <si>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</si>
  <si>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</si>
  <si>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</si>
  <si>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</si>
  <si>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</si>
  <si>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</si>
  <si>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</si>
  <si>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</si>
  <si>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</si>
  <si>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</si>
  <si>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</si>
  <si>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</si>
  <si>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</si>
  <si>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</si>
  <si>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</si>
  <si>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</si>
  <si>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</si>
  <si>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</si>
  <si>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</si>
  <si>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</si>
  <si>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</si>
  <si>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</si>
  <si>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</si>
  <si>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</si>
  <si>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</si>
  <si>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</si>
  <si>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</si>
  <si>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</si>
  <si>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</si>
  <si>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</si>
  <si>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</si>
  <si>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</si>
  <si>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</si>
  <si>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</si>
  <si>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</si>
  <si>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</si>
  <si>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</si>
  <si>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</si>
  <si>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</si>
  <si>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</si>
  <si>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</si>
  <si>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</si>
  <si>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</si>
  <si>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</si>
  <si>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</si>
  <si>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</si>
  <si>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</si>
  <si>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</si>
  <si>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</si>
  <si>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</si>
  <si>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</si>
  <si>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</si>
  <si>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</si>
  <si>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</si>
  <si>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</si>
  <si>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</si>
  <si>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</si>
  <si>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</si>
  <si>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</si>
  <si>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</si>
  <si>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</si>
  <si>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</si>
  <si>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</si>
  <si>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</si>
  <si>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</si>
  <si>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</si>
  <si>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</si>
  <si>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</si>
  <si>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</si>
  <si>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</si>
  <si>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</si>
  <si>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</si>
  <si>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</si>
  <si>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</si>
  <si>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</si>
  <si>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</si>
  <si>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</si>
  <si>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</si>
  <si>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</si>
  <si>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</si>
  <si>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</si>
  <si>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</si>
  <si>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</si>
  <si>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</si>
  <si>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</si>
  <si>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</si>
  <si>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</si>
  <si>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</si>
  <si>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</si>
  <si>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</si>
  <si>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</si>
  <si>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</si>
  <si>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</si>
  <si>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</si>
  <si>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</si>
  <si>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</si>
  <si>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</si>
  <si>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</si>
  <si>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</si>
  <si>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</si>
  <si>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</si>
  <si>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</si>
  <si>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</si>
  <si>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</si>
  <si>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</si>
  <si>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</si>
  <si>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</si>
  <si>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</si>
  <si>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</si>
  <si>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</si>
  <si>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</si>
  <si>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</si>
  <si>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</si>
  <si>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</si>
  <si>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</si>
  <si>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</si>
  <si>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</si>
  <si>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</si>
  <si>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</si>
  <si>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</si>
  <si>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</si>
  <si>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</si>
  <si>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</si>
  <si>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</si>
  <si>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</si>
  <si>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</si>
  <si>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</si>
  <si>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</si>
  <si>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</si>
  <si>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</si>
  <si>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</si>
  <si>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</si>
  <si>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</si>
  <si>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</si>
  <si>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</si>
  <si>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</si>
  <si>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</si>
  <si>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</si>
  <si>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</si>
  <si>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</si>
  <si>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</si>
  <si>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</si>
  <si>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</si>
  <si>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</si>
  <si>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</si>
  <si>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</si>
  <si>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</si>
  <si>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</si>
  <si>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</si>
  <si>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</si>
  <si>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</si>
  <si>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</si>
  <si>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</si>
  <si>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</si>
  <si>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</si>
  <si>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</si>
  <si>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</si>
  <si>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</si>
  <si>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</si>
  <si>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</si>
  <si>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</si>
  <si>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</si>
  <si>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</si>
  <si>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</si>
  <si>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</si>
  <si>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</si>
  <si>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</si>
  <si>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</si>
  <si>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</si>
  <si>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</si>
  <si>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</si>
  <si>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</si>
  <si>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</si>
  <si>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</si>
  <si>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</si>
  <si>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</si>
  <si>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</si>
  <si>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</si>
  <si>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</si>
  <si>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</si>
  <si>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</si>
  <si>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</si>
  <si>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</si>
  <si>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</si>
  <si>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</si>
  <si>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</si>
  <si>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</si>
  <si>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</si>
  <si>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</si>
  <si>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</si>
  <si>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</si>
  <si>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</si>
  <si>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</si>
  <si>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</si>
  <si>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</si>
  <si>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</si>
  <si>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</si>
  <si>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</si>
  <si>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</si>
  <si>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</si>
  <si>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</si>
  <si>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</si>
  <si>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</si>
  <si>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</si>
  <si>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</si>
  <si>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</si>
  <si>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</si>
  <si>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</si>
  <si>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</si>
  <si>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</si>
  <si>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</si>
  <si>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</si>
  <si>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</si>
  <si>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</si>
  <si>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</si>
  <si>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</si>
  <si>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</si>
  <si>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</si>
  <si>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</si>
  <si>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</si>
  <si>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</si>
  <si>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</si>
  <si>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</si>
  <si>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</si>
  <si>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</si>
  <si>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</si>
  <si>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</si>
  <si>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</si>
  <si>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</si>
  <si>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</si>
  <si>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</si>
  <si>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</si>
  <si>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</si>
  <si>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</si>
  <si>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</si>
  <si>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</si>
  <si>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</si>
  <si>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</si>
  <si>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</si>
  <si>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</si>
  <si>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</si>
  <si>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</si>
  <si>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</si>
  <si>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</si>
  <si>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</si>
  <si>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</si>
  <si>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</si>
  <si>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</si>
  <si>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</si>
  <si>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</si>
  <si>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</si>
  <si>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</si>
  <si>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</si>
  <si>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</si>
  <si>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</si>
  <si>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</si>
  <si>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</si>
  <si>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</si>
  <si>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</si>
  <si>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</si>
  <si>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</si>
  <si>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</si>
  <si>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</si>
  <si>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</si>
  <si>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</si>
  <si>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</si>
  <si>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</si>
  <si>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</si>
  <si>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</si>
  <si>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</si>
  <si>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</si>
  <si>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</si>
  <si>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</si>
  <si>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</si>
  <si>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</si>
  <si>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</si>
  <si>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</si>
  <si>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</si>
  <si>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</si>
  <si>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</si>
  <si>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</si>
  <si>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</si>
  <si>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</si>
  <si>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</si>
  <si>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</si>
  <si>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</si>
  <si>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</si>
  <si>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</si>
  <si>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</si>
  <si>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</si>
  <si>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</si>
  <si>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</si>
  <si>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</si>
  <si>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</si>
  <si>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</si>
  <si>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</si>
  <si>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</si>
  <si>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</si>
  <si>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</si>
  <si>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</si>
  <si>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</si>
  <si>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</si>
  <si>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</si>
  <si>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</si>
  <si>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</si>
  <si>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</si>
  <si>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</si>
  <si>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</si>
  <si>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</si>
  <si>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</si>
  <si>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</si>
  <si>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</si>
  <si>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</si>
  <si>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</si>
  <si>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</si>
  <si>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</si>
  <si>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</si>
  <si>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</si>
  <si>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</si>
  <si>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</si>
  <si>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</si>
  <si>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</si>
  <si>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</si>
  <si>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</si>
  <si>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</si>
  <si>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</si>
  <si>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</si>
  <si>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</si>
  <si>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</si>
  <si>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</si>
  <si>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</si>
  <si>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</si>
  <si>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</si>
  <si>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</si>
  <si>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</si>
  <si>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</si>
  <si>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</si>
  <si>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</si>
  <si>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</si>
  <si>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</si>
  <si>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</si>
  <si>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</si>
  <si>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</si>
  <si>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</si>
  <si>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</si>
  <si>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</si>
  <si>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</si>
  <si>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</si>
  <si>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</si>
  <si>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</si>
  <si>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</si>
  <si>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</si>
  <si>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</si>
  <si>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</si>
  <si>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</si>
  <si>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</si>
  <si>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</si>
  <si>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</si>
  <si>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</si>
  <si>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</si>
  <si>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</si>
  <si>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</si>
  <si>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</si>
  <si>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</si>
  <si>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</si>
  <si>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</si>
  <si>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</si>
  <si>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</si>
  <si>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</si>
  <si>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</si>
  <si>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</si>
  <si>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</si>
  <si>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</si>
  <si>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</si>
  <si>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</si>
  <si>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</si>
  <si>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</si>
  <si>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</si>
  <si>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</si>
  <si>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</si>
  <si>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</si>
  <si>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</si>
  <si>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</si>
  <si>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</si>
  <si>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</si>
  <si>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</si>
  <si>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</si>
  <si>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</si>
  <si>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</si>
  <si>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</si>
  <si>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</si>
  <si>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</si>
  <si>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</si>
  <si>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</si>
  <si>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</si>
  <si>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</si>
  <si>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</si>
  <si>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</si>
  <si>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</si>
  <si>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</si>
  <si>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</si>
  <si>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</si>
  <si>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</si>
  <si>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</si>
  <si>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</si>
  <si>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</si>
  <si>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</si>
  <si>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</si>
  <si>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</si>
  <si>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</si>
  <si>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</si>
  <si>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</si>
  <si>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</si>
  <si>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</si>
  <si>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</si>
  <si>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</si>
  <si>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</si>
  <si>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</si>
  <si>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</si>
  <si>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</si>
  <si>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</si>
  <si>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</si>
  <si>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</si>
  <si>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</si>
  <si>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</si>
  <si>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</si>
  <si>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</si>
  <si>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</si>
  <si>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</si>
  <si>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</si>
  <si>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</si>
  <si>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</si>
  <si>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</si>
  <si>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</si>
  <si>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</si>
  <si>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</si>
  <si>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</si>
  <si>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</si>
  <si>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</si>
  <si>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</si>
  <si>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</si>
  <si>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</si>
  <si>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</si>
  <si>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</si>
  <si>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</si>
  <si>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</si>
  <si>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</si>
  <si>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</si>
  <si>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</si>
  <si>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</si>
  <si>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</si>
  <si>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</si>
  <si>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</si>
  <si>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</si>
  <si>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</si>
  <si>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</si>
  <si>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</si>
  <si>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</si>
  <si>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</si>
  <si>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</si>
  <si>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</si>
  <si>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</si>
  <si>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</si>
  <si>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</si>
  <si>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</si>
  <si>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</si>
  <si>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</si>
  <si>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</si>
  <si>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</si>
  <si>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</si>
  <si>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</si>
  <si>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</si>
  <si>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</si>
  <si>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</si>
  <si>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</si>
  <si>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</si>
  <si>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</si>
  <si>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</si>
  <si>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</si>
  <si>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</si>
  <si>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</si>
  <si>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</si>
  <si>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</si>
  <si>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</si>
  <si>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</si>
  <si>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</si>
  <si>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</si>
  <si>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</si>
  <si>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</si>
  <si>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</si>
  <si>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</si>
  <si>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</si>
  <si>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</si>
  <si>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</si>
  <si>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</si>
  <si>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</si>
  <si>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</si>
  <si>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</si>
  <si>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</si>
  <si>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</si>
  <si>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</si>
  <si>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</si>
  <si>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</si>
  <si>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</si>
  <si>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</si>
  <si>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</si>
  <si>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</si>
  <si>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</si>
  <si>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</si>
  <si>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</si>
  <si>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</si>
  <si>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</si>
  <si>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</si>
  <si>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</si>
  <si>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</si>
  <si>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</si>
  <si>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</si>
  <si>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</si>
  <si>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</si>
  <si>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</si>
  <si>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</si>
  <si>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</si>
  <si>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</si>
  <si>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</si>
  <si>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</si>
  <si>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</si>
  <si>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</si>
  <si>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</si>
  <si>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</si>
  <si>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</si>
  <si>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</si>
  <si>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</si>
  <si>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</si>
  <si>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</si>
  <si>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</si>
  <si>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</si>
  <si>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</si>
  <si>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</si>
  <si>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</si>
  <si>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</si>
  <si>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</si>
  <si>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</si>
  <si>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</si>
  <si>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</si>
  <si>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</si>
  <si>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</si>
  <si>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</si>
  <si>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</si>
  <si>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</si>
  <si>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</si>
  <si>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</si>
  <si>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</si>
  <si>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</si>
  <si>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</si>
  <si>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</si>
  <si>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</si>
  <si>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</si>
  <si>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</si>
  <si>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</si>
  <si>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</si>
  <si>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</si>
  <si>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</si>
  <si>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</si>
  <si>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</si>
  <si>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</si>
  <si>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</si>
  <si>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</si>
  <si>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</si>
  <si>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</si>
  <si>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</si>
  <si>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</si>
  <si>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</si>
  <si>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</si>
  <si>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</si>
  <si>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</si>
  <si>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</si>
  <si>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</si>
  <si>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</si>
  <si>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</si>
  <si>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</si>
  <si>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</si>
  <si>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</si>
  <si>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</si>
  <si>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</si>
  <si>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</si>
  <si>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</si>
  <si>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</si>
  <si>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</si>
  <si>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</si>
  <si>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</si>
  <si>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</si>
  <si>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</si>
  <si>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</si>
  <si>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</si>
  <si>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</si>
  <si>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</si>
  <si>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</si>
  <si>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</si>
  <si>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</si>
  <si>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</si>
  <si>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</si>
  <si>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</si>
  <si>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</si>
  <si>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</si>
  <si>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</si>
  <si>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</si>
  <si>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</si>
  <si>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</si>
  <si>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</si>
  <si>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</si>
  <si>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</si>
  <si>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</si>
  <si>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</si>
  <si>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</si>
  <si>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</si>
  <si>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</si>
  <si>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</si>
  <si>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</si>
  <si>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</si>
  <si>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</si>
  <si>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</si>
  <si>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</si>
  <si>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</si>
  <si>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</si>
  <si>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</si>
  <si>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</si>
  <si>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</si>
  <si>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</si>
  <si>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</si>
  <si>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</si>
  <si>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</si>
  <si>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</si>
  <si>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</si>
  <si>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</si>
  <si>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</si>
  <si>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</si>
  <si>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</si>
  <si>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</si>
  <si>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</si>
  <si>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</si>
  <si>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</si>
  <si>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</si>
  <si>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</si>
  <si>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</si>
  <si>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</si>
  <si>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</si>
  <si>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</si>
  <si>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</si>
  <si>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</si>
  <si>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</si>
  <si>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</si>
  <si>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</si>
  <si>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</si>
  <si>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</si>
  <si>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</si>
  <si>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</si>
  <si>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</si>
  <si>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</si>
  <si>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</si>
  <si>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</si>
  <si>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</si>
  <si>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</si>
  <si>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</si>
  <si>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</si>
  <si>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</si>
  <si>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</si>
  <si>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</si>
  <si>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</si>
  <si>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</si>
  <si>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</si>
  <si>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</si>
  <si>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</si>
  <si>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</si>
  <si>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</si>
  <si>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</si>
  <si>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</si>
  <si>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</si>
  <si>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</si>
  <si>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</si>
  <si>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</si>
  <si>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</si>
  <si>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</si>
  <si>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</si>
  <si>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</si>
  <si>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</si>
  <si>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</si>
  <si>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</si>
  <si>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</si>
  <si>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</si>
  <si>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</si>
  <si>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</si>
  <si>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</si>
  <si>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</si>
  <si>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</si>
  <si>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</si>
  <si>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</si>
  <si>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</si>
  <si>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</si>
  <si>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</si>
  <si>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</si>
  <si>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</si>
  <si>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</si>
  <si>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</si>
  <si>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</si>
  <si>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</si>
  <si>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</si>
  <si>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</si>
  <si>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</si>
  <si>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</si>
  <si>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</si>
  <si>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</si>
  <si>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</si>
  <si>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</si>
  <si>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</si>
  <si>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</si>
  <si>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</si>
  <si>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</si>
  <si>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</si>
  <si>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</si>
  <si>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</si>
  <si>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</si>
  <si>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</si>
  <si>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</si>
  <si>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</si>
  <si>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</si>
  <si>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</si>
  <si>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</si>
  <si>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</si>
  <si>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</si>
  <si>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</si>
  <si>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</si>
  <si>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</si>
  <si>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</si>
  <si>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</si>
  <si>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</si>
  <si>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</si>
  <si>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</si>
  <si>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</si>
  <si>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</si>
  <si>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</si>
  <si>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</si>
  <si>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</si>
  <si>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</si>
  <si>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</si>
  <si>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</si>
  <si>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</si>
  <si>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</si>
  <si>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</si>
  <si>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</si>
  <si>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</si>
  <si>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</si>
  <si>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</si>
  <si>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</si>
  <si>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</si>
  <si>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</si>
  <si>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</si>
  <si>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</si>
  <si>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</si>
  <si>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</si>
  <si>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</si>
  <si>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</si>
  <si>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</si>
  <si>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</si>
  <si>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</si>
  <si>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</si>
  <si>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</si>
  <si>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</si>
  <si>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</si>
  <si>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</si>
  <si>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</si>
  <si>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</si>
  <si>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</si>
  <si>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</si>
  <si>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</si>
  <si>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</si>
  <si>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</si>
  <si>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</si>
  <si>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</si>
  <si>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</si>
  <si>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</si>
  <si>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</si>
  <si>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</si>
  <si>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</si>
  <si>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</si>
  <si>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</si>
  <si>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</si>
  <si>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</si>
  <si>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</si>
  <si>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</si>
  <si>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</si>
  <si>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</si>
  <si>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</si>
  <si>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</si>
  <si>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</si>
  <si>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</si>
  <si>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</si>
  <si>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</si>
  <si>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</si>
  <si>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</si>
  <si>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</si>
  <si>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</si>
  <si>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</si>
  <si>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</si>
  <si>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</si>
  <si>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</si>
  <si>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</si>
  <si>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</si>
  <si>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</si>
  <si>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</si>
  <si>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</si>
  <si>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</si>
  <si>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</si>
  <si>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</si>
  <si>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</si>
  <si>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</si>
  <si>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</si>
  <si>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</si>
  <si>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</si>
  <si>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</si>
  <si>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</si>
  <si>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</si>
  <si>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</si>
  <si>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</si>
  <si>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</si>
  <si>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</si>
  <si>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</si>
  <si>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</si>
  <si>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</si>
  <si>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</si>
  <si>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</si>
  <si>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</si>
  <si>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</si>
  <si>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</si>
  <si>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</si>
  <si>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</si>
  <si>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</si>
  <si>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</si>
  <si>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</si>
  <si>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</si>
  <si>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</si>
  <si>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</si>
  <si>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</si>
  <si>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</si>
  <si>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</si>
  <si>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</si>
  <si>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</si>
  <si>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</si>
  <si>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</si>
  <si>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</si>
  <si>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</si>
  <si>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</si>
  <si>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</si>
  <si>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</si>
  <si>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</si>
  <si>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</si>
  <si>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</si>
  <si>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</si>
  <si>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</si>
  <si>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</si>
  <si>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</si>
  <si>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</si>
  <si>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</si>
  <si>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</si>
  <si>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</si>
  <si>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</si>
  <si>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</si>
  <si>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</si>
  <si>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</si>
  <si>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</si>
  <si>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</si>
  <si>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</si>
  <si>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</si>
  <si>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</si>
  <si>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</si>
  <si>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</si>
  <si>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</si>
  <si>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</si>
  <si>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</si>
  <si>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</si>
  <si>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</si>
  <si>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</si>
  <si>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</si>
  <si>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</si>
  <si>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</si>
  <si>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</si>
  <si>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</si>
  <si>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</si>
  <si>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</si>
  <si>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</si>
  <si>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</si>
  <si>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</si>
  <si>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</si>
  <si>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</si>
  <si>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</si>
  <si>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</si>
  <si>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</si>
  <si>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</si>
  <si>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</si>
  <si>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</si>
  <si>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</si>
  <si>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</si>
  <si>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</si>
  <si>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</si>
  <si>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</si>
  <si>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</si>
  <si>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</si>
  <si>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</si>
  <si>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</si>
  <si>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</si>
  <si>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</si>
  <si>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</si>
  <si>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</si>
  <si>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</si>
  <si>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</si>
  <si>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</si>
  <si>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</si>
  <si>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</si>
  <si>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</si>
  <si>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</si>
  <si>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</si>
  <si>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</si>
  <si>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</si>
  <si>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</si>
  <si>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</si>
  <si>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</si>
  <si>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</si>
  <si>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</si>
  <si>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</si>
  <si>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</si>
  <si>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</si>
  <si>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</si>
  <si>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</si>
  <si>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</si>
  <si>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</si>
  <si>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</si>
  <si>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</si>
  <si>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</si>
  <si>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</si>
  <si>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</si>
  <si>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</si>
  <si>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</si>
  <si>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</si>
  <si>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</si>
  <si>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</si>
  <si>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</si>
  <si>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</si>
  <si>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</si>
  <si>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</si>
  <si>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</si>
  <si>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</si>
  <si>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</si>
  <si>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</si>
  <si>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</si>
  <si>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</si>
  <si>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</si>
  <si>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</si>
  <si>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</si>
  <si>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</si>
  <si>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</si>
  <si>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</si>
  <si>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</si>
  <si>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</si>
  <si>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</si>
  <si>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</si>
  <si>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</si>
  <si>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</si>
  <si>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</si>
  <si>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</si>
  <si>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</si>
  <si>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</si>
  <si>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</si>
  <si>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</si>
  <si>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</si>
  <si>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</si>
  <si>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</si>
  <si>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</si>
  <si>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</si>
  <si>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</si>
  <si>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</si>
  <si>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</si>
  <si>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</si>
  <si>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</si>
  <si>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</si>
  <si>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</si>
  <si>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</si>
  <si>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</si>
  <si>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</si>
  <si>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</si>
  <si>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</si>
  <si>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</si>
  <si>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</si>
  <si>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</si>
  <si>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</si>
  <si>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</si>
  <si>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</si>
  <si>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</si>
  <si>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</si>
  <si>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</si>
  <si>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</si>
  <si>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</si>
  <si>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</si>
  <si>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</si>
  <si>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</si>
  <si>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</si>
  <si>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</si>
  <si>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</si>
  <si>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</si>
  <si>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</si>
  <si>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</si>
  <si>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</si>
  <si>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</si>
  <si>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</si>
  <si>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</si>
  <si>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</si>
  <si>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</si>
  <si>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</si>
  <si>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</si>
  <si>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</si>
  <si>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</si>
  <si>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</si>
  <si>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</si>
  <si>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</si>
  <si>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</si>
  <si>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</si>
  <si>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</si>
  <si>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</si>
  <si>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</si>
  <si>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</si>
  <si>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</si>
  <si>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</si>
  <si>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</si>
  <si>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</si>
  <si>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</si>
  <si>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</si>
  <si>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</si>
  <si>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</si>
  <si>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</si>
  <si>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</si>
  <si>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</si>
  <si>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</si>
  <si>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</si>
  <si>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</si>
  <si>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</si>
  <si>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</si>
  <si>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</si>
  <si>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</si>
  <si>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</si>
  <si>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</si>
  <si>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</si>
  <si>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</si>
  <si>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</si>
  <si>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</si>
  <si>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</si>
  <si>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</si>
  <si>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</si>
  <si>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</si>
  <si>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</si>
  <si>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</si>
  <si>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</si>
  <si>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</si>
  <si>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</si>
  <si>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</si>
  <si>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</si>
  <si>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</si>
  <si>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</si>
  <si>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</si>
  <si>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</si>
  <si>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</si>
  <si>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</si>
  <si>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</si>
  <si>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</si>
  <si>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</si>
  <si>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</si>
  <si>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</si>
  <si>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</si>
  <si>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</si>
  <si>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</si>
  <si>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</si>
  <si>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</si>
  <si>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</si>
  <si>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</si>
  <si>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</si>
  <si>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</si>
  <si>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</si>
  <si>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</si>
  <si>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</si>
  <si>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</si>
  <si>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</si>
  <si>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</si>
  <si>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</si>
  <si>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</si>
  <si>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</si>
  <si>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</si>
  <si>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</si>
  <si>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</si>
  <si>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</si>
  <si>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</si>
  <si>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</si>
  <si>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</si>
  <si>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</si>
  <si>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</si>
  <si>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</si>
  <si>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</si>
  <si>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</si>
  <si>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</si>
  <si>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</si>
  <si>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</si>
  <si>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</si>
  <si>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</si>
  <si>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</si>
  <si>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</si>
  <si>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</si>
  <si>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</si>
  <si>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</si>
  <si>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</si>
  <si>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</si>
  <si>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</si>
  <si>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</si>
  <si>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</si>
  <si>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</si>
  <si>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</si>
  <si>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</si>
  <si>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</si>
  <si>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</si>
  <si>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</si>
  <si>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</si>
  <si>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</si>
  <si>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</si>
  <si>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</si>
  <si>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</si>
  <si>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</si>
  <si>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</si>
  <si>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</si>
  <si>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</si>
  <si>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</si>
  <si>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</si>
  <si>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</si>
  <si>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</si>
  <si>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</si>
  <si>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</si>
  <si>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</si>
  <si>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</si>
  <si>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</si>
  <si>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</si>
  <si>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</si>
  <si>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</si>
  <si>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</si>
  <si>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</si>
  <si>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</si>
  <si>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</si>
  <si>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</si>
  <si>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</si>
  <si>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</si>
  <si>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</si>
  <si>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</si>
  <si>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</si>
  <si>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</si>
  <si>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</si>
  <si>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</si>
  <si>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</si>
  <si>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</si>
  <si>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</si>
  <si>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</si>
  <si>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</si>
  <si>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</si>
  <si>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</si>
  <si>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</si>
  <si>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</si>
  <si>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</si>
  <si>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</si>
  <si>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</si>
  <si>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</si>
  <si>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</si>
  <si>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</si>
  <si>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</si>
  <si>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</si>
  <si>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</si>
  <si>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</si>
  <si>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</si>
  <si>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</si>
  <si>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</si>
  <si>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</si>
  <si>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</si>
  <si>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</si>
  <si>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</si>
  <si>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</si>
  <si>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</si>
  <si>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</si>
  <si>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</si>
  <si>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</si>
  <si>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</si>
  <si>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</si>
  <si>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</si>
  <si>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</si>
  <si>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</si>
  <si>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</si>
  <si>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</si>
  <si>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</si>
  <si>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</si>
  <si>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</si>
  <si>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</si>
  <si>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</si>
  <si>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</si>
  <si>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</si>
  <si>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</si>
  <si>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</si>
  <si>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</si>
  <si>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</si>
  <si>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</si>
  <si>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</si>
  <si>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</si>
  <si>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</si>
  <si>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</si>
  <si>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</si>
  <si>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</si>
  <si>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</si>
  <si>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</si>
  <si>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</si>
  <si>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</si>
  <si>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</si>
  <si>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</si>
  <si>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</si>
  <si>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</si>
  <si>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</si>
  <si>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</si>
  <si>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</si>
  <si>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</si>
  <si>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</si>
  <si>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</si>
  <si>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</si>
  <si>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</si>
  <si>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</si>
  <si>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</si>
  <si>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</si>
  <si>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</si>
  <si>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</si>
  <si>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</si>
  <si>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</si>
  <si>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</si>
  <si>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</si>
  <si>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</si>
  <si>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</si>
  <si>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</si>
  <si>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</si>
  <si>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</si>
  <si>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</si>
  <si>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</si>
  <si>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</si>
  <si>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</si>
  <si>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</si>
  <si>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</si>
  <si>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</si>
  <si>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</si>
  <si>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</si>
  <si>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</si>
  <si>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</si>
  <si>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</si>
  <si>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</si>
  <si>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</si>
  <si>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</si>
  <si>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</si>
  <si>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</si>
  <si>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</si>
  <si>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</si>
  <si>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</si>
  <si>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</si>
  <si>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</si>
  <si>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</si>
  <si>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</si>
  <si>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</si>
  <si>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</si>
  <si>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</si>
  <si>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</si>
  <si>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</si>
  <si>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</si>
  <si>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</si>
  <si>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</si>
  <si>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</si>
  <si>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</si>
  <si>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</si>
  <si>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</si>
  <si>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</si>
  <si>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</si>
  <si>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</si>
  <si>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</si>
  <si>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</si>
  <si>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</si>
  <si>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</si>
  <si>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</si>
  <si>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</si>
  <si>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</si>
  <si>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</si>
  <si>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</si>
  <si>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</si>
  <si>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</si>
  <si>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</si>
  <si>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</si>
  <si>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</si>
  <si>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</si>
  <si>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</si>
  <si>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</si>
  <si>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</si>
  <si>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</si>
  <si>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</si>
  <si>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</si>
  <si>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</si>
  <si>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</si>
  <si>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</si>
  <si>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</si>
  <si>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</si>
  <si>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</si>
  <si>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</si>
  <si>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</si>
  <si>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</si>
  <si>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</si>
  <si>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</si>
  <si>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</si>
  <si>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</si>
  <si>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</si>
  <si>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</si>
  <si>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</si>
  <si>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</si>
  <si>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</si>
  <si>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</si>
  <si>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</si>
  <si>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</si>
  <si>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</si>
  <si>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</si>
  <si>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</si>
  <si>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</si>
  <si>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</si>
  <si>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</si>
  <si>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</si>
  <si>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</si>
  <si>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</si>
  <si>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</si>
  <si>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</si>
  <si>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</si>
  <si>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</si>
  <si>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</si>
  <si>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</si>
  <si>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</si>
  <si>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</si>
  <si>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</si>
  <si>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</si>
  <si>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</si>
  <si>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</si>
  <si>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</si>
  <si>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</si>
  <si>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</si>
  <si>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</si>
  <si>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</si>
  <si>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</si>
  <si>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</si>
  <si>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</si>
  <si>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</si>
  <si>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</si>
  <si>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</si>
  <si>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</si>
  <si>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</si>
  <si>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</si>
  <si>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</si>
  <si>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</si>
  <si>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</si>
  <si>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</si>
  <si>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</si>
  <si>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</si>
  <si>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</si>
  <si>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</si>
  <si>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</si>
  <si>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</si>
  <si>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</si>
  <si>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</si>
  <si>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</si>
  <si>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</si>
  <si>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</si>
  <si>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</si>
  <si>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</si>
  <si>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</si>
  <si>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</si>
  <si>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</si>
  <si>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</si>
  <si>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</si>
  <si>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</si>
  <si>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</si>
  <si>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</si>
  <si>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</si>
  <si>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</si>
  <si>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</si>
  <si>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</si>
  <si>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</si>
  <si>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</si>
  <si>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</si>
  <si>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</si>
  <si>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</si>
  <si>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</si>
  <si>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</si>
  <si>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</si>
  <si>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</si>
  <si>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</si>
  <si>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</si>
  <si>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</si>
  <si>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</si>
  <si>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</si>
  <si>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</si>
  <si>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</si>
  <si>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</si>
  <si>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</si>
  <si>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</si>
  <si>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</si>
  <si>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</si>
  <si>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</si>
  <si>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</si>
  <si>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</si>
  <si>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</si>
  <si>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</si>
  <si>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</si>
  <si>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</si>
  <si>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</si>
  <si>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</si>
  <si>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</si>
  <si>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</si>
  <si>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</si>
  <si>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</si>
  <si>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</si>
  <si>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</si>
  <si>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</si>
  <si>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</si>
  <si>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</si>
  <si>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</si>
  <si>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</si>
  <si>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</si>
  <si>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</si>
  <si>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</si>
  <si>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</si>
  <si>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</si>
  <si>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</si>
  <si>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</si>
  <si>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</si>
  <si>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</si>
  <si>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</si>
  <si>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</si>
  <si>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</si>
  <si>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</si>
  <si>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</si>
  <si>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</si>
  <si>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</si>
  <si>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</si>
  <si>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</si>
  <si>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</si>
  <si>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</si>
  <si>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</si>
  <si>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</si>
  <si>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</si>
  <si>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</si>
  <si>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</si>
  <si>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</si>
  <si>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</si>
  <si>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</si>
  <si>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</si>
  <si>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</si>
  <si>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</si>
  <si>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</si>
  <si>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</si>
  <si>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</si>
  <si>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</si>
  <si>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</si>
  <si>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</si>
  <si>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</si>
  <si>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</si>
  <si>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</si>
  <si>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</si>
  <si>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</si>
  <si>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</si>
  <si>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</si>
  <si>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</si>
  <si>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</si>
  <si>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</si>
  <si>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</si>
  <si>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</si>
  <si>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</si>
  <si>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</si>
  <si>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</si>
  <si>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</si>
  <si>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</si>
  <si>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</si>
  <si>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</si>
  <si>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</si>
  <si>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</si>
  <si>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</si>
  <si>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</si>
  <si>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</si>
  <si>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</si>
  <si>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</si>
  <si>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</si>
  <si>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</si>
  <si>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</si>
  <si>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</si>
  <si>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</si>
  <si>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</si>
  <si>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</si>
  <si>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</si>
  <si>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</si>
  <si>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</si>
  <si>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</si>
  <si>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</si>
  <si>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</si>
  <si>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</si>
  <si>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</si>
  <si>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</si>
  <si>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</si>
  <si>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</si>
  <si>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</si>
  <si>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</si>
  <si>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</si>
  <si>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</si>
  <si>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</si>
  <si>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</si>
  <si>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</si>
  <si>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</si>
  <si>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</si>
  <si>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</si>
  <si>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</si>
  <si>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</si>
  <si>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</si>
  <si>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</si>
  <si>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</si>
  <si>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</si>
  <si>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</si>
  <si>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</si>
  <si>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</si>
  <si>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</si>
  <si>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</si>
  <si>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</si>
  <si>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</si>
  <si>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</si>
  <si>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</si>
  <si>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</si>
  <si>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</si>
  <si>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</si>
  <si>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</si>
  <si>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</si>
  <si>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</si>
  <si>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</si>
  <si>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</si>
  <si>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</si>
  <si>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</si>
  <si>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</si>
  <si>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</si>
  <si>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</si>
  <si>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</si>
  <si>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</si>
  <si>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</si>
  <si>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</si>
  <si>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</si>
  <si>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</si>
  <si>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</si>
  <si>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</si>
  <si>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</si>
  <si>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</si>
  <si>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</si>
  <si>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</si>
  <si>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</si>
  <si>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</si>
  <si>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</si>
  <si>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</si>
  <si>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</si>
  <si>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</si>
  <si>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</si>
  <si>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</si>
  <si>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</si>
  <si>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</si>
  <si>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</si>
  <si>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</si>
  <si>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</si>
  <si>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</si>
  <si>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</si>
  <si>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</si>
  <si>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</si>
  <si>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</si>
  <si>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</si>
  <si>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</si>
  <si>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</si>
  <si>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</si>
  <si>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</si>
  <si>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</si>
  <si>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</si>
  <si>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</si>
  <si>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</si>
  <si>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</si>
  <si>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</si>
  <si>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</si>
  <si>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</si>
  <si>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</si>
  <si>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</si>
  <si>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</si>
  <si>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</si>
  <si>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</si>
  <si>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</si>
  <si>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</si>
  <si>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</si>
  <si>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</si>
  <si>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</si>
  <si>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</si>
  <si>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</si>
  <si>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</si>
  <si>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</si>
  <si>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</si>
  <si>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</si>
  <si>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</si>
  <si>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</si>
  <si>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</si>
  <si>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</si>
  <si>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</si>
  <si>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</si>
  <si>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</si>
  <si>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</si>
  <si>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</si>
  <si>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</si>
  <si>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</si>
  <si>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</si>
  <si>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</si>
  <si>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</si>
  <si>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</si>
  <si>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</si>
  <si>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</si>
  <si>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</si>
  <si>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</si>
  <si>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</si>
  <si>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</si>
  <si>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</si>
  <si>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</si>
  <si>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</si>
  <si>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</si>
  <si>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</si>
  <si>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</si>
  <si>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</si>
  <si>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</si>
  <si>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</si>
  <si>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</si>
  <si>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</si>
  <si>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</si>
  <si>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</si>
  <si>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</si>
  <si>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</si>
  <si>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</si>
  <si>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</si>
  <si>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</si>
  <si>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</si>
  <si>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</si>
  <si>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</si>
  <si>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</si>
  <si>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</si>
  <si>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</si>
  <si>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</si>
  <si>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</si>
  <si>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</si>
  <si>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</si>
  <si>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</si>
  <si>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</si>
  <si>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</si>
  <si>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</si>
  <si>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</si>
  <si>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</si>
  <si>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</si>
  <si>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</si>
  <si>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</si>
  <si>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</si>
  <si>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</si>
  <si>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</si>
  <si>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</si>
  <si>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</si>
  <si>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</si>
  <si>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</si>
  <si>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</si>
  <si>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</si>
  <si>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</si>
  <si>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</si>
  <si>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</si>
  <si>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</si>
  <si>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</si>
  <si>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</si>
  <si>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</si>
  <si>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</si>
  <si>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</si>
  <si>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</si>
  <si>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</si>
  <si>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</si>
  <si>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</si>
  <si>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</si>
  <si>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</si>
  <si>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</si>
  <si>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</si>
  <si>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</si>
  <si>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</si>
  <si>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</si>
  <si>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</si>
  <si>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</si>
  <si>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</si>
  <si>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</si>
  <si>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</si>
  <si>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</si>
  <si>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</si>
  <si>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</si>
  <si>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</si>
  <si>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</si>
  <si>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</si>
  <si>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</si>
  <si>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</si>
  <si>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</si>
  <si>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</si>
  <si>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</si>
  <si>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</si>
  <si>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</si>
  <si>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</si>
  <si>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</si>
  <si>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</si>
  <si>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</si>
  <si>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</si>
  <si>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</si>
  <si>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</si>
  <si>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</si>
  <si>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</si>
  <si>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</si>
  <si>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</si>
  <si>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</si>
  <si>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</si>
  <si>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</si>
  <si>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</si>
  <si>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</si>
  <si>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</si>
  <si>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</si>
  <si>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</si>
  <si>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</si>
  <si>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</si>
  <si>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</si>
  <si>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</si>
  <si>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</si>
  <si>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</si>
  <si>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</si>
  <si>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</si>
  <si>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</si>
  <si>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</si>
  <si>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</si>
  <si>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</si>
  <si>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</si>
  <si>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</si>
  <si>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</si>
  <si>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</si>
  <si>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</si>
  <si>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</si>
  <si>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</si>
  <si>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</si>
  <si>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</si>
  <si>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</si>
  <si>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</si>
  <si>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</si>
  <si>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</si>
  <si>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</si>
  <si>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</si>
  <si>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</si>
  <si>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</si>
  <si>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</si>
  <si>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</si>
  <si>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</si>
  <si>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</si>
  <si>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</si>
  <si>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</si>
  <si>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</si>
  <si>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</si>
  <si>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</si>
  <si>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</si>
  <si>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</si>
  <si>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</si>
  <si>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</si>
  <si>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</si>
  <si>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</si>
  <si>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</si>
  <si>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</si>
  <si>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</si>
  <si>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</si>
  <si>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</si>
  <si>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</si>
  <si>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</si>
  <si>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</si>
  <si>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</si>
  <si>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</si>
  <si>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</si>
  <si>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</si>
  <si>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</si>
  <si>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</si>
  <si>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</si>
  <si>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</si>
  <si>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</si>
  <si>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</si>
  <si>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</si>
  <si>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</si>
  <si>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</si>
  <si>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</si>
  <si>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</si>
  <si>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</si>
  <si>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</si>
  <si>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</si>
  <si>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</si>
  <si>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</si>
  <si>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</si>
  <si>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</si>
  <si>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</si>
  <si>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</si>
  <si>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</si>
  <si>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</si>
  <si>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</si>
  <si>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</si>
  <si>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</si>
  <si>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</si>
  <si>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</si>
  <si>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</si>
  <si>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</si>
  <si>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</si>
  <si>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</si>
  <si>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</si>
  <si>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</si>
  <si>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</si>
  <si>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</si>
  <si>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</si>
  <si>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</si>
  <si>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</si>
  <si>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</si>
  <si>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</si>
  <si>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</si>
  <si>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</si>
  <si>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</si>
  <si>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</si>
  <si>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</si>
  <si>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</si>
  <si>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</si>
  <si>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</si>
  <si>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</si>
  <si>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</si>
  <si>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</si>
  <si>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</si>
  <si>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</si>
  <si>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</si>
  <si>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</si>
  <si>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</si>
  <si>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</si>
  <si>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</si>
  <si>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</si>
  <si>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</si>
  <si>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</si>
  <si>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</si>
  <si>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</si>
  <si>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</si>
  <si>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</si>
  <si>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</si>
  <si>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</si>
  <si>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</si>
  <si>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</si>
  <si>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</si>
  <si>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</si>
  <si>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</si>
  <si>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</si>
  <si>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</si>
  <si>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</si>
  <si>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</si>
  <si>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</si>
  <si>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</si>
  <si>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</si>
  <si>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</si>
  <si>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</si>
  <si>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</si>
  <si>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</si>
  <si>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</si>
  <si>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</si>
  <si>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</si>
  <si>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</si>
  <si>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</si>
  <si>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</si>
  <si>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</si>
  <si>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</si>
  <si>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</si>
  <si>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</si>
  <si>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</si>
  <si>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</si>
  <si>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</si>
  <si>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</si>
  <si>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</si>
  <si>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</si>
  <si>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</si>
  <si>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</si>
  <si>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</si>
  <si>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</si>
  <si>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</si>
  <si>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</si>
  <si>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</si>
  <si>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</si>
  <si>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</si>
  <si>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</si>
  <si>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</si>
  <si>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</si>
  <si>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</si>
  <si>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</si>
  <si>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</si>
  <si>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</si>
  <si>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</si>
  <si>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</si>
  <si>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</si>
  <si>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</si>
  <si>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</si>
  <si>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</si>
  <si>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</si>
  <si>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</si>
  <si>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</si>
  <si>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</si>
  <si>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</si>
  <si>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</si>
  <si>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</si>
  <si>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</si>
  <si>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</si>
  <si>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</si>
  <si>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</si>
  <si>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</si>
  <si>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</si>
  <si>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</si>
  <si>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</si>
  <si>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</si>
  <si>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</si>
  <si>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</si>
  <si>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</si>
  <si>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</si>
  <si>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</si>
  <si>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</si>
  <si>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</si>
  <si>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</si>
  <si>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</si>
  <si>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</si>
  <si>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</si>
  <si>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</si>
  <si>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</si>
  <si>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</si>
  <si>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</si>
  <si>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</si>
  <si>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</si>
  <si>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</si>
  <si>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</si>
  <si>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</si>
  <si>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</si>
  <si>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</si>
  <si>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</si>
  <si>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</si>
  <si>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</si>
  <si>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</si>
  <si>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</si>
  <si>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</si>
  <si>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</si>
  <si>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</si>
  <si>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</si>
  <si>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</si>
  <si>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</si>
  <si>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</si>
  <si>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</si>
  <si>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</si>
  <si>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</si>
  <si>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</si>
  <si>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</si>
  <si>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</si>
  <si>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</si>
  <si>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</si>
  <si>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</si>
  <si>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</si>
  <si>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</si>
  <si>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</si>
  <si>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</si>
  <si>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</si>
  <si>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</si>
  <si>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</si>
  <si>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</si>
  <si>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</si>
  <si>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</si>
  <si>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</si>
  <si>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</si>
  <si>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</si>
  <si>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</si>
  <si>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</si>
  <si>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</si>
  <si>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</si>
  <si>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</si>
  <si>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</si>
  <si>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</si>
  <si>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</si>
  <si>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</si>
  <si>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</si>
  <si>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</si>
  <si>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</si>
  <si>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</si>
  <si>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</si>
  <si>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</si>
  <si>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</si>
  <si>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</si>
  <si>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</si>
  <si>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</si>
  <si>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</si>
  <si>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</si>
  <si>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</si>
  <si>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</si>
  <si>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</si>
  <si>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</si>
  <si>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</si>
  <si>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</si>
  <si>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</si>
  <si>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</si>
  <si>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</si>
  <si>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</si>
  <si>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</si>
  <si>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</si>
  <si>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</si>
  <si>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</si>
  <si>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</si>
  <si>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</si>
  <si>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</si>
  <si>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</si>
  <si>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</si>
  <si>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</si>
  <si>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</si>
  <si>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</si>
  <si>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</si>
  <si>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</si>
  <si>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</si>
  <si>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</si>
  <si>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</si>
  <si>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</si>
  <si>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</si>
  <si>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</si>
  <si>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</si>
  <si>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</si>
  <si>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</si>
  <si>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</si>
  <si>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</si>
  <si>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</si>
  <si>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</si>
  <si>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</si>
  <si>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</si>
  <si>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</si>
  <si>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</si>
  <si>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</si>
  <si>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</si>
  <si>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</si>
  <si>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</si>
  <si>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</si>
  <si>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</si>
  <si>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</si>
  <si>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</si>
  <si>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</si>
  <si>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</si>
  <si>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</si>
  <si>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</si>
  <si>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</si>
  <si>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</si>
  <si>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</si>
  <si>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</si>
  <si>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</si>
  <si>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</si>
  <si>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</si>
  <si>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</si>
  <si>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</si>
  <si>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</si>
  <si>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</si>
  <si>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</si>
  <si>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</si>
  <si>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</si>
  <si>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</si>
  <si>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</si>
  <si>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</si>
  <si>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</si>
  <si>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</si>
  <si>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</si>
  <si>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</si>
  <si>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</si>
  <si>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</si>
  <si>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</si>
  <si>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</si>
  <si>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</si>
  <si>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</si>
  <si>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</si>
  <si>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</si>
  <si>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</si>
  <si>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</si>
  <si>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</si>
  <si>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</si>
  <si>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</si>
  <si>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</si>
  <si>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</si>
  <si>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</si>
  <si>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</si>
  <si>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</si>
  <si>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</si>
  <si>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</si>
  <si>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</si>
  <si>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</si>
  <si>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</si>
  <si>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</si>
  <si>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</si>
  <si>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</si>
  <si>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</si>
  <si>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</si>
  <si>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</si>
  <si>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</si>
  <si>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</si>
  <si>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</si>
  <si>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</si>
  <si>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</si>
  <si>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</si>
  <si>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</si>
  <si>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</si>
  <si>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</si>
  <si>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</si>
  <si>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</si>
  <si>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</si>
  <si>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</si>
  <si>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</si>
  <si>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</si>
  <si>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</si>
  <si>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</si>
  <si>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</si>
  <si>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</si>
  <si>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</si>
  <si>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</si>
  <si>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</si>
  <si>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</si>
  <si>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</si>
  <si>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</si>
  <si>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</si>
  <si>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</si>
  <si>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</si>
  <si>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</si>
  <si>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</si>
  <si>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</si>
  <si>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</si>
  <si>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</si>
  <si>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</si>
  <si>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</si>
  <si>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</si>
  <si>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</si>
  <si>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</si>
  <si>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</si>
  <si>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</si>
  <si>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</si>
  <si>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</si>
  <si>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</si>
  <si>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</si>
  <si>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</si>
  <si>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</si>
  <si>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</si>
  <si>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</si>
  <si>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</si>
  <si>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</si>
  <si>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</si>
  <si>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</si>
  <si>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</si>
  <si>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</si>
  <si>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</si>
  <si>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</si>
  <si>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</si>
  <si>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</si>
  <si>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</si>
  <si>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</si>
  <si>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</si>
  <si>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</si>
  <si>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</si>
  <si>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</si>
  <si>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</si>
  <si>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</si>
  <si>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</si>
  <si>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</si>
  <si>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</si>
  <si>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</si>
  <si>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</si>
  <si>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</si>
  <si>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</si>
  <si>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</si>
  <si>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</si>
  <si>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</si>
  <si>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</si>
  <si>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</si>
  <si>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</si>
  <si>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</si>
  <si>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</si>
  <si>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</si>
  <si>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</si>
  <si>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</si>
  <si>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</si>
  <si>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</si>
  <si>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</si>
  <si>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</si>
  <si>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</si>
  <si>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</si>
  <si>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</si>
  <si>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</si>
  <si>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</si>
  <si>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</si>
  <si>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</si>
  <si>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</si>
  <si>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</si>
  <si>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</si>
  <si>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</si>
  <si>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</si>
  <si>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</si>
  <si>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</si>
  <si>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</si>
  <si>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</si>
  <si>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</si>
  <si>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</si>
  <si>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</si>
  <si>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</si>
  <si>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</si>
  <si>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</si>
  <si>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</si>
  <si>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</si>
  <si>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</si>
  <si>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</si>
  <si>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</si>
  <si>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</si>
  <si>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</si>
  <si>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</si>
  <si>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</si>
  <si>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</si>
  <si>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</si>
  <si>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</si>
  <si>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</si>
  <si>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</si>
  <si>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</si>
  <si>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</si>
  <si>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</si>
  <si>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</si>
  <si>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</si>
  <si>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</si>
  <si>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</si>
  <si>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</si>
  <si>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</si>
  <si>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</si>
  <si>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</si>
  <si>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</si>
  <si>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</si>
  <si>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</si>
  <si>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</si>
  <si>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</si>
  <si>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</si>
  <si>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</si>
  <si>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</si>
  <si>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</si>
  <si>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</si>
  <si>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</si>
  <si>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</si>
  <si>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</si>
  <si>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</si>
  <si>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</si>
  <si>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</si>
  <si>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</si>
  <si>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</si>
  <si>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</si>
  <si>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</si>
  <si>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</si>
  <si>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</si>
  <si>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</si>
  <si>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</si>
  <si>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</si>
  <si>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</si>
  <si>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</si>
  <si>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</si>
  <si>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</si>
  <si>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</si>
  <si>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</si>
  <si>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</si>
  <si>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</si>
  <si>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</si>
  <si>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</si>
  <si>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</si>
  <si>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</si>
  <si>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</si>
  <si>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</si>
  <si>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</si>
  <si>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</si>
  <si>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</si>
  <si>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</si>
  <si>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</si>
  <si>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</si>
  <si>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</si>
  <si>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</si>
  <si>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</si>
  <si>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</si>
  <si>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</si>
  <si>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</si>
  <si>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</si>
  <si>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</si>
  <si>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</si>
  <si>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</si>
  <si>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</si>
  <si>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</si>
  <si>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</si>
  <si>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</si>
  <si>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</si>
  <si>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</si>
  <si>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</si>
  <si>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</si>
  <si>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</si>
  <si>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</si>
  <si>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</si>
  <si>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</si>
  <si>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</si>
  <si>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</si>
  <si>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</si>
  <si>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</si>
  <si>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</si>
  <si>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</si>
  <si>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</si>
  <si>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</si>
  <si>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</si>
  <si>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</si>
  <si>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</si>
  <si>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</si>
  <si>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</si>
  <si>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</si>
  <si>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</si>
  <si>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</si>
  <si>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</si>
  <si>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</si>
  <si>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</si>
  <si>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</si>
  <si>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</si>
  <si>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</si>
  <si>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</si>
  <si>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</si>
  <si>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</si>
  <si>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</si>
  <si>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</si>
  <si>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</si>
  <si>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</si>
  <si>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</si>
  <si>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</si>
  <si>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</si>
  <si>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</si>
  <si>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</si>
  <si>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</si>
  <si>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</si>
  <si>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</si>
  <si>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</si>
  <si>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</si>
  <si>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</si>
  <si>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</si>
  <si>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</si>
  <si>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</si>
  <si>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</si>
  <si>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</si>
  <si>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</si>
  <si>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</si>
  <si>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</si>
  <si>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</si>
  <si>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</si>
  <si>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</si>
  <si>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</si>
  <si>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</si>
  <si>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</si>
  <si>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</si>
  <si>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</si>
  <si>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</si>
  <si>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</si>
  <si>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</si>
  <si>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</si>
  <si>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</si>
  <si>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</si>
  <si>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</si>
  <si>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</si>
  <si>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</si>
  <si>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</si>
  <si>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</si>
  <si>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</si>
  <si>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</si>
  <si>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</si>
  <si>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</si>
  <si>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</si>
  <si>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</si>
  <si>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</si>
  <si>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</si>
  <si>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</si>
  <si>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</si>
  <si>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</si>
  <si>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</si>
  <si>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</si>
  <si>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</si>
  <si>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</si>
  <si>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</si>
  <si>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</si>
  <si>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</si>
  <si>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</si>
  <si>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</si>
  <si>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</si>
  <si>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</si>
  <si>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</si>
  <si>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</si>
  <si>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</si>
  <si>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</si>
  <si>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</si>
  <si>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</si>
  <si>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</si>
  <si>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</si>
  <si>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</si>
  <si>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</si>
  <si>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</si>
  <si>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</si>
  <si>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</si>
  <si>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</si>
  <si>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</si>
  <si>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</si>
  <si>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</si>
  <si>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</si>
  <si>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</si>
  <si>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</si>
  <si>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</si>
  <si>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</si>
  <si>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</si>
  <si>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</si>
  <si>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</si>
  <si>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</si>
  <si>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</si>
  <si>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</si>
  <si>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</si>
  <si>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</si>
  <si>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</si>
  <si>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</si>
  <si>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</si>
  <si>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</si>
  <si>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</si>
  <si>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</si>
  <si>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</si>
  <si>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</si>
  <si>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</si>
  <si>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</si>
  <si>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</si>
  <si>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</si>
  <si>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</si>
  <si>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</si>
  <si>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</si>
  <si>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</si>
  <si>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</si>
  <si>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</si>
  <si>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</si>
  <si>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</si>
  <si>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</si>
  <si>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</si>
  <si>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</si>
  <si>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</si>
  <si>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</si>
  <si>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</si>
  <si>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</si>
  <si>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</si>
  <si>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</si>
  <si>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</si>
  <si>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</si>
  <si>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</si>
  <si>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</si>
  <si>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</si>
  <si>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</si>
  <si>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</si>
  <si>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</si>
  <si>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</si>
  <si>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</si>
  <si>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</si>
  <si>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</si>
  <si>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</si>
  <si>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</si>
  <si>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</si>
  <si>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</si>
  <si>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</si>
  <si>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</si>
  <si>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</si>
  <si>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</si>
  <si>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</si>
  <si>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</si>
  <si>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</si>
  <si>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</si>
  <si>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</si>
  <si>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</si>
  <si>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</si>
  <si>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</si>
  <si>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</si>
  <si>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</si>
  <si>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</si>
  <si>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</si>
  <si>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</si>
  <si>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</si>
  <si>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</si>
  <si>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</si>
  <si>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</si>
  <si>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</si>
  <si>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</si>
  <si>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</si>
  <si>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</si>
  <si>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</si>
  <si>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</si>
  <si>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</si>
  <si>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</si>
  <si>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</si>
  <si>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</si>
  <si>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</si>
  <si>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</si>
  <si>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</si>
  <si>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</si>
  <si>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</si>
  <si>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</si>
  <si>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</si>
  <si>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</si>
  <si>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</si>
  <si>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</si>
  <si>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</si>
  <si>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</si>
  <si>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</si>
  <si>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</si>
  <si>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</si>
  <si>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</si>
  <si>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</si>
  <si>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</si>
  <si>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</si>
  <si>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</si>
  <si>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</si>
  <si>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</si>
  <si>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</si>
  <si>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</si>
  <si>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</si>
  <si>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</si>
  <si>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</si>
  <si>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</si>
  <si>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</si>
  <si>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</si>
  <si>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</si>
  <si>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</si>
  <si>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</si>
  <si>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</si>
  <si>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</si>
  <si>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</si>
  <si>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</si>
  <si>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</si>
  <si>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</si>
  <si>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</si>
  <si>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</si>
  <si>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</si>
  <si>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</si>
  <si>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</si>
  <si>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</si>
  <si>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</si>
  <si>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</si>
  <si>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</si>
  <si>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</si>
  <si>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</si>
  <si>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</si>
  <si>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</si>
  <si>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</si>
  <si>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</si>
  <si>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</si>
  <si>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</si>
  <si>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</si>
  <si>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</si>
  <si>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</si>
  <si>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</si>
  <si>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</si>
  <si>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</si>
  <si>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</si>
  <si>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</si>
  <si>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</si>
  <si>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</si>
  <si>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</si>
  <si>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</si>
  <si>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</si>
  <si>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</si>
  <si>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</si>
  <si>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</si>
  <si>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</si>
  <si>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</si>
  <si>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</si>
  <si>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</si>
  <si>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</si>
  <si>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</si>
  <si>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</si>
  <si>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</si>
  <si>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</si>
  <si>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</si>
  <si>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</si>
  <si>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</si>
  <si>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</si>
  <si>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</si>
  <si>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</si>
  <si>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</si>
  <si>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</si>
  <si>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</si>
  <si>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</si>
  <si>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</si>
  <si>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</si>
  <si>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</si>
  <si>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</si>
  <si>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</si>
  <si>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</si>
  <si>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</si>
  <si>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</si>
  <si>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</si>
  <si>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</si>
  <si>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</si>
  <si>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</si>
  <si>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</si>
  <si>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</si>
  <si>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</si>
  <si>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</si>
  <si>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</si>
  <si>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</si>
  <si>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</si>
  <si>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</si>
  <si>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</si>
  <si>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</si>
  <si>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</si>
  <si>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</si>
  <si>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</si>
  <si>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</si>
  <si>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</si>
  <si>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</si>
  <si>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</si>
  <si>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</si>
  <si>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</si>
  <si>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</si>
  <si>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</si>
  <si>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</si>
  <si>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</si>
  <si>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</si>
  <si>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</si>
  <si>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</si>
  <si>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</si>
  <si>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</si>
  <si>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</si>
  <si>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</si>
  <si>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</si>
  <si>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</si>
  <si>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</si>
  <si>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</si>
  <si>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</si>
  <si>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</si>
  <si>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</si>
  <si>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</si>
  <si>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</si>
  <si>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</si>
  <si>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</si>
  <si>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</si>
  <si>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</si>
  <si>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</si>
  <si>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</si>
  <si>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</si>
  <si>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</si>
  <si>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</si>
  <si>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</si>
  <si>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</si>
  <si>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</si>
  <si>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</si>
  <si>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</si>
  <si>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</si>
  <si>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</si>
  <si>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</si>
  <si>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</si>
  <si>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</si>
  <si>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</si>
  <si>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</si>
  <si>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</si>
  <si>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</si>
  <si>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</si>
  <si>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</si>
  <si>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</si>
  <si>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</si>
  <si>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</si>
  <si>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</si>
  <si>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</si>
  <si>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</si>
  <si>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</si>
  <si>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</si>
  <si>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</si>
  <si>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</si>
  <si>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</si>
  <si>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</si>
  <si>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</si>
  <si>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</si>
  <si>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</si>
  <si>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</si>
  <si>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</si>
  <si>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</si>
  <si>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</si>
  <si>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</si>
  <si>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</si>
  <si>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</si>
  <si>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</si>
  <si>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</si>
  <si>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</si>
  <si>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</si>
  <si>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</si>
  <si>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</si>
  <si>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</si>
  <si>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</si>
  <si>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</si>
  <si>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</si>
  <si>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</si>
  <si>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</si>
  <si>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</si>
  <si>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</si>
  <si>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</si>
  <si>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</si>
  <si>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</si>
  <si>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</si>
  <si>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</si>
  <si>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</si>
  <si>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</si>
  <si>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</si>
  <si>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</si>
  <si>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</si>
  <si>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</si>
  <si>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</si>
  <si>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</si>
  <si>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</si>
  <si>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</si>
  <si>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</si>
  <si>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</si>
  <si>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</si>
  <si>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</si>
  <si>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</si>
  <si>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</si>
  <si>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</si>
  <si>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</si>
  <si>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</si>
  <si>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</si>
  <si>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</si>
  <si>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</si>
  <si>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</si>
  <si>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</si>
  <si>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</si>
  <si>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</si>
  <si>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</si>
  <si>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</si>
  <si>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</si>
  <si>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</si>
  <si>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</si>
  <si>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</si>
  <si>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</si>
  <si>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</si>
  <si>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</si>
  <si>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</si>
  <si>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</si>
  <si>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</si>
  <si>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</si>
  <si>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</si>
  <si>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</si>
  <si>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</si>
  <si>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</si>
  <si>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</si>
  <si>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</si>
  <si>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</si>
  <si>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</si>
  <si>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</si>
  <si>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</si>
  <si>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</si>
  <si>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</si>
  <si>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</si>
  <si>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</si>
  <si>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</si>
  <si>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</si>
  <si>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</si>
  <si>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</si>
  <si>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</si>
  <si>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</si>
  <si>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</si>
  <si>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</si>
  <si>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</si>
  <si>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</si>
  <si>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</si>
  <si>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</si>
  <si>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</si>
  <si>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</si>
  <si>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</si>
  <si>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</si>
  <si>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</si>
  <si>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</si>
  <si>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</si>
  <si>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</si>
  <si>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</si>
  <si>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</si>
  <si>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</si>
  <si>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</si>
  <si>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</si>
  <si>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</si>
  <si>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</si>
  <si>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</si>
  <si>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</si>
  <si>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</si>
  <si>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</si>
  <si>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</si>
  <si>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</si>
  <si>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</si>
  <si>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</si>
  <si>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</si>
  <si>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</si>
  <si>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</si>
  <si>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</si>
  <si>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</si>
  <si>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</si>
  <si>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</si>
  <si>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</si>
  <si>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</si>
  <si>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</si>
  <si>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</si>
  <si>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</si>
  <si>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</si>
  <si>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</si>
  <si>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</si>
  <si>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</si>
  <si>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</si>
  <si>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</si>
  <si>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</si>
  <si>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</si>
  <si>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</si>
  <si>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</si>
  <si>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</si>
  <si>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</si>
  <si>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</si>
  <si>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</si>
  <si>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</si>
  <si>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</si>
  <si>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</si>
  <si>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</si>
  <si>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</si>
  <si>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</si>
  <si>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</si>
  <si>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</si>
  <si>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</si>
  <si>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</si>
  <si>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</si>
  <si>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</si>
  <si>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</si>
  <si>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</si>
  <si>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</si>
  <si>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</si>
  <si>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</si>
  <si>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</si>
  <si>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</si>
  <si>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</si>
  <si>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</si>
  <si>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</si>
  <si>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</si>
  <si>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</si>
  <si>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</si>
  <si>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</si>
  <si>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</si>
  <si>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</si>
  <si>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</si>
  <si>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</si>
  <si>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</si>
  <si>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</si>
  <si>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</si>
  <si>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</si>
  <si>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</si>
  <si>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</si>
  <si>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</si>
  <si>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</si>
  <si>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</si>
  <si>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</si>
  <si>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</si>
  <si>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</si>
  <si>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</si>
  <si>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</si>
  <si>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</si>
  <si>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</si>
  <si>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</si>
  <si>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</si>
  <si>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</si>
  <si>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</si>
  <si>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</si>
  <si>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</si>
  <si>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</si>
  <si>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</si>
  <si>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</si>
  <si>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</si>
  <si>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</si>
  <si>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</si>
  <si>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</si>
  <si>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</si>
  <si>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</si>
  <si>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</si>
  <si>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</si>
  <si>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</si>
  <si>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</si>
  <si>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</si>
  <si>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</si>
  <si>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</si>
  <si>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</si>
  <si>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</si>
  <si>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</si>
  <si>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</si>
  <si>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</si>
  <si>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</si>
  <si>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</si>
  <si>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</si>
  <si>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</si>
  <si>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</si>
  <si>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</si>
  <si>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</si>
  <si>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</si>
  <si>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</si>
  <si>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</si>
  <si>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</si>
  <si>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</si>
  <si>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</si>
  <si>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</si>
  <si>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</si>
  <si>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</si>
  <si>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</si>
  <si>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</si>
  <si>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</si>
  <si>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</si>
  <si>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</si>
  <si>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</si>
  <si>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</si>
  <si>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</si>
  <si>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</si>
  <si>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</si>
  <si>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</si>
  <si>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</si>
  <si>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</si>
  <si>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</si>
  <si>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</si>
  <si>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</si>
  <si>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</si>
  <si>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</si>
  <si>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</si>
  <si>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</si>
  <si>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</si>
  <si>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</si>
  <si>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</si>
  <si>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</si>
  <si>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</si>
  <si>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</si>
  <si>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</si>
  <si>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</si>
  <si>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</si>
  <si>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</si>
  <si>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</si>
  <si>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</si>
  <si>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</si>
  <si>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</si>
  <si>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</si>
  <si>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</si>
  <si>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</si>
  <si>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</si>
  <si>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</si>
  <si>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</si>
  <si>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</si>
  <si>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</si>
  <si>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</si>
  <si>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</si>
  <si>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</si>
  <si>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</si>
  <si>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</si>
  <si>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</si>
  <si>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</si>
  <si>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</si>
  <si>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</si>
  <si>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</si>
  <si>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</si>
  <si>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</si>
  <si>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</si>
  <si>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</si>
  <si>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</si>
  <si>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</si>
  <si>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</si>
  <si>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</si>
  <si>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</si>
  <si>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</si>
  <si>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</si>
  <si>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</si>
  <si>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</si>
  <si>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</si>
  <si>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</si>
  <si>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</si>
  <si>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</si>
  <si>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</si>
  <si>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</si>
  <si>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</si>
  <si>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</si>
  <si>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</si>
  <si>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</si>
  <si>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</si>
  <si>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</si>
  <si>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</si>
  <si>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</si>
  <si>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</si>
  <si>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</si>
  <si>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</si>
  <si>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</si>
  <si>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</si>
  <si>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</si>
  <si>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</si>
  <si>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</si>
  <si>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</si>
  <si>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</si>
  <si>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</si>
  <si>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</si>
  <si>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</si>
  <si>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</si>
  <si>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</si>
  <si>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</si>
  <si>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</si>
  <si>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</si>
  <si>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</si>
  <si>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</si>
  <si>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</si>
  <si>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</si>
  <si>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</si>
  <si>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</si>
  <si>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</si>
  <si>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</si>
  <si>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</si>
  <si>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</si>
  <si>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</si>
  <si>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</si>
  <si>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</si>
  <si>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</si>
  <si>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</si>
  <si>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</si>
  <si>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</si>
  <si>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</si>
  <si>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</si>
  <si>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</si>
  <si>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</si>
  <si>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</si>
  <si>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</si>
  <si>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</si>
  <si>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</si>
  <si>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</si>
  <si>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</si>
  <si>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</si>
  <si>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</si>
  <si>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</si>
  <si>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</si>
  <si>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</si>
  <si>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</si>
  <si>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</si>
  <si>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</si>
  <si>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</si>
  <si>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</si>
  <si>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</si>
  <si>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</si>
  <si>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</si>
  <si>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</si>
  <si>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</si>
  <si>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</si>
  <si>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</si>
  <si>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</si>
  <si>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</si>
  <si>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</si>
  <si>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</si>
  <si>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</si>
  <si>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</si>
  <si>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</si>
  <si>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</si>
  <si>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</si>
  <si>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</si>
  <si>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</si>
  <si>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</si>
  <si>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</si>
  <si>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</si>
  <si>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</si>
  <si>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</si>
  <si>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</si>
  <si>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</si>
  <si>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</si>
  <si>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</si>
  <si>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</si>
  <si>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</si>
  <si>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</si>
  <si>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</si>
  <si>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</si>
  <si>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</si>
  <si>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</si>
  <si>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</si>
  <si>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</si>
  <si>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</si>
  <si>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</si>
  <si>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</si>
  <si>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</si>
  <si>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</si>
  <si>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</si>
  <si>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</si>
  <si>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</si>
  <si>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</si>
  <si>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</si>
  <si>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</si>
  <si>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</si>
  <si>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</si>
  <si>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</si>
  <si>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</si>
  <si>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</si>
  <si>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</si>
  <si>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</si>
  <si>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</si>
  <si>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</si>
  <si>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</si>
  <si>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</si>
  <si>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</si>
  <si>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</si>
  <si>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</si>
  <si>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</si>
  <si>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</si>
  <si>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</si>
  <si>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</si>
  <si>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</si>
  <si>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</si>
  <si>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</si>
  <si>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</si>
  <si>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</si>
  <si>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</si>
  <si>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</si>
  <si>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</si>
  <si>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</si>
  <si>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</si>
  <si>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</si>
  <si>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</si>
  <si>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</si>
  <si>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</si>
  <si>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</si>
  <si>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</si>
  <si>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</si>
  <si>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</si>
  <si>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</si>
  <si>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</si>
  <si>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</si>
  <si>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</si>
  <si>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</si>
  <si>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</si>
  <si>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</si>
  <si>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</si>
  <si>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</si>
  <si>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</si>
  <si>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</si>
  <si>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</si>
  <si>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</si>
  <si>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</si>
  <si>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</si>
  <si>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</si>
  <si>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</si>
  <si>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</si>
  <si>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</si>
  <si>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</si>
  <si>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</si>
  <si>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</si>
  <si>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</si>
  <si>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</si>
  <si>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</si>
  <si>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</si>
  <si>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</si>
  <si>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</si>
  <si>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</si>
  <si>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</si>
  <si>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</si>
  <si>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</si>
  <si>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</si>
  <si>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</si>
  <si>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</si>
  <si>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</si>
  <si>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</si>
  <si>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</si>
  <si>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</si>
  <si>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</si>
  <si>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</si>
  <si>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</si>
  <si>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</si>
  <si>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</si>
  <si>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</si>
  <si>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</si>
  <si>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</si>
  <si>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</si>
  <si>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</si>
  <si>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</si>
  <si>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</si>
  <si>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</si>
  <si>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</si>
  <si>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</si>
  <si>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</si>
  <si>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</si>
  <si>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</si>
  <si>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</si>
  <si>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</si>
  <si>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</si>
  <si>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</si>
  <si>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</si>
  <si>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</si>
  <si>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</si>
  <si>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</si>
  <si>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</si>
  <si>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</si>
  <si>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</si>
  <si>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</si>
  <si>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</si>
  <si>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</si>
  <si>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</si>
  <si>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</si>
  <si>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</si>
  <si>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</si>
  <si>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</si>
  <si>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</si>
  <si>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</si>
  <si>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</si>
  <si>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</si>
  <si>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</si>
  <si>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</si>
  <si>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</si>
  <si>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</si>
  <si>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</si>
  <si>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</si>
  <si>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</si>
  <si>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</si>
  <si>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</si>
  <si>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</si>
  <si>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</si>
  <si>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</si>
  <si>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</si>
  <si>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</si>
  <si>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</si>
  <si>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</si>
  <si>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</si>
  <si>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</si>
  <si>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</si>
  <si>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</si>
  <si>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</si>
  <si>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</si>
  <si>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</si>
  <si>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</si>
  <si>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</si>
  <si>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</si>
  <si>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</si>
  <si>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</si>
  <si>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</si>
  <si>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</si>
  <si>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</si>
  <si>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</si>
  <si>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</si>
  <si>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</si>
  <si>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</si>
  <si>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</si>
  <si>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</si>
  <si>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</si>
  <si>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</si>
  <si>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</si>
  <si>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</si>
  <si>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</si>
  <si>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</si>
  <si>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</si>
  <si>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</si>
  <si>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</si>
  <si>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</si>
  <si>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</si>
  <si>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</si>
  <si>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</si>
  <si>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</si>
  <si>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</si>
  <si>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</si>
  <si>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</si>
  <si>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</si>
  <si>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</si>
  <si>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</si>
  <si>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</si>
  <si>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</si>
  <si>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</si>
  <si>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</si>
  <si>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</si>
  <si>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</si>
  <si>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</si>
  <si>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</si>
  <si>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</si>
  <si>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</si>
  <si>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</si>
  <si>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</si>
  <si>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</si>
  <si>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</si>
  <si>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</si>
  <si>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</si>
  <si>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</si>
  <si>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</si>
  <si>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</si>
  <si>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</si>
  <si>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</si>
  <si>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</si>
  <si>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</si>
  <si>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</si>
  <si>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</si>
  <si>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</si>
  <si>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</si>
  <si>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</si>
  <si>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</si>
  <si>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</si>
  <si>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</si>
  <si>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</si>
  <si>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</si>
  <si>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</si>
  <si>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</si>
  <si>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</si>
  <si>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</si>
  <si>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</si>
  <si>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</si>
  <si>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</si>
  <si>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</si>
  <si>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</si>
  <si>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</si>
  <si>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</si>
  <si>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</si>
  <si>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</si>
  <si>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</si>
  <si>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</si>
  <si>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</si>
  <si>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</si>
  <si>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</si>
  <si>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</si>
  <si>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</si>
  <si>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</si>
  <si>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</si>
  <si>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</si>
  <si>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</si>
  <si>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</si>
  <si>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</si>
  <si>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</si>
  <si>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</si>
  <si>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</si>
  <si>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</si>
  <si>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</si>
  <si>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</si>
  <si>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</si>
  <si>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</si>
  <si>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</si>
  <si>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</si>
  <si>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</si>
  <si>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</si>
  <si>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</si>
  <si>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</si>
  <si>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</si>
  <si>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</si>
  <si>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</si>
  <si>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</si>
  <si>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</si>
  <si>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</si>
  <si>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</si>
  <si>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</si>
  <si>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</si>
  <si>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</si>
  <si>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</si>
  <si>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</si>
  <si>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</si>
  <si>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</si>
  <si>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</si>
  <si>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</si>
  <si>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</si>
  <si>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</si>
  <si>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</si>
  <si>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</si>
  <si>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</si>
  <si>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</si>
  <si>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</si>
  <si>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</si>
  <si>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</si>
  <si>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</si>
  <si>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</si>
  <si>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</si>
  <si>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</si>
  <si>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</si>
  <si>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</si>
  <si>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</si>
  <si>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</si>
  <si>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</si>
  <si>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</si>
  <si>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</si>
  <si>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</si>
  <si>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</si>
  <si>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</si>
  <si>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</si>
  <si>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</si>
  <si>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</si>
  <si>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</si>
  <si>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</si>
  <si>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</si>
  <si>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</si>
  <si>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</si>
  <si>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</si>
  <si>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</si>
  <si>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</si>
  <si>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</si>
  <si>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</si>
  <si>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</si>
  <si>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</si>
  <si>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</si>
  <si>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</si>
  <si>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</si>
  <si>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</si>
  <si>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</si>
  <si>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</si>
  <si>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</si>
  <si>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</si>
  <si>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</si>
  <si>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</si>
  <si>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</si>
  <si>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</si>
  <si>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</si>
  <si>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</si>
  <si>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</si>
  <si>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</si>
  <si>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</si>
  <si>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</si>
  <si>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</si>
  <si>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</si>
  <si>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</si>
  <si>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</si>
  <si>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</si>
  <si>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</si>
  <si>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</si>
  <si>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</si>
  <si>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</si>
  <si>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</si>
  <si>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</si>
  <si>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</si>
  <si>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</si>
  <si>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</si>
  <si>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</si>
  <si>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</si>
  <si>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</si>
  <si>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</si>
  <si>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</si>
  <si>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</si>
  <si>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</si>
  <si>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</si>
  <si>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</si>
  <si>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</si>
  <si>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</si>
  <si>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</si>
  <si>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</si>
  <si>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</si>
  <si>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</si>
  <si>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</si>
  <si>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</si>
  <si>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</si>
  <si>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</si>
  <si>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</si>
  <si>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</si>
  <si>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</si>
  <si>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</si>
  <si>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</si>
  <si>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</si>
  <si>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</si>
  <si>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</si>
  <si>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</si>
  <si>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</si>
  <si>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</si>
  <si>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</si>
  <si>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</si>
  <si>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</si>
  <si>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</si>
  <si>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</si>
  <si>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</si>
  <si>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</si>
  <si>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</si>
  <si>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</si>
  <si>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</si>
  <si>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</si>
  <si>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</si>
  <si>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</si>
  <si>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</si>
  <si>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</si>
  <si>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</si>
  <si>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</si>
  <si>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</si>
  <si>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</si>
  <si>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</si>
  <si>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</si>
  <si>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</si>
  <si>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</si>
  <si>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</si>
  <si>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</si>
  <si>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</si>
  <si>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</si>
  <si>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</si>
  <si>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</si>
  <si>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</si>
  <si>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</si>
  <si>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</si>
  <si>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</si>
  <si>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</si>
  <si>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</si>
  <si>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</si>
  <si>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</si>
  <si>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</si>
  <si>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</si>
  <si>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</si>
  <si>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</si>
  <si>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</si>
  <si>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</si>
  <si>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</si>
  <si>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</si>
  <si>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</si>
  <si>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</si>
  <si>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</si>
  <si>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</si>
  <si>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</si>
  <si>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</si>
  <si>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</si>
  <si>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</si>
  <si>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</si>
  <si>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</si>
  <si>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</si>
  <si>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</si>
  <si>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</si>
  <si>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</si>
  <si>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</si>
  <si>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</si>
  <si>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</si>
  <si>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</si>
  <si>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</si>
  <si>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</si>
  <si>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</si>
  <si>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</si>
  <si>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</si>
  <si>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</si>
  <si>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</si>
  <si>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</si>
  <si>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</si>
  <si>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</si>
  <si>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</si>
  <si>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</si>
  <si>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</si>
  <si>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</si>
  <si>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</si>
  <si>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</si>
  <si>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</si>
  <si>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</si>
  <si>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</si>
  <si>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</si>
  <si>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</si>
  <si>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</si>
  <si>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</si>
  <si>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</si>
  <si>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</si>
  <si>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</si>
  <si>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</si>
  <si>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</si>
  <si>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</si>
  <si>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</si>
  <si>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</si>
  <si>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</si>
  <si>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</si>
  <si>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</si>
  <si>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</si>
  <si>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</si>
  <si>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</si>
  <si>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</si>
  <si>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</si>
  <si>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</si>
  <si>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</si>
  <si>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</si>
  <si>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</si>
  <si>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</si>
  <si>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</si>
  <si>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</si>
  <si>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</si>
  <si>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</si>
  <si>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</si>
  <si>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</si>
  <si>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</si>
  <si>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</si>
  <si>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</si>
  <si>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</si>
  <si>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</si>
  <si>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</si>
  <si>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</si>
  <si>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</si>
  <si>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</si>
  <si>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</si>
  <si>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</si>
  <si>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</si>
  <si>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</si>
  <si>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</si>
  <si>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</si>
  <si>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</si>
  <si>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</si>
  <si>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</si>
  <si>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</si>
  <si>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</si>
  <si>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</si>
  <si>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</si>
  <si>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</si>
  <si>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</si>
  <si>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</si>
  <si>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</si>
  <si>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</si>
  <si>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</si>
  <si>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</si>
  <si>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</si>
  <si>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</si>
  <si>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</si>
  <si>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</si>
  <si>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</si>
  <si>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</si>
  <si>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</si>
  <si>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</si>
  <si>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</si>
  <si>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</si>
  <si>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</si>
  <si>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</si>
  <si>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</si>
  <si>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</si>
  <si>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</si>
  <si>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</si>
  <si>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</si>
  <si>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</si>
  <si>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</si>
  <si>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</si>
  <si>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</si>
  <si>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</si>
  <si>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</si>
  <si>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</si>
  <si>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</si>
  <si>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</si>
  <si>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</si>
  <si>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</si>
  <si>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</si>
  <si>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</si>
  <si>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</si>
  <si>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</si>
  <si>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</si>
  <si>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</si>
  <si>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</si>
  <si>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</si>
  <si>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</si>
  <si>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</si>
  <si>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</si>
  <si>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</si>
  <si>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</si>
  <si>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</si>
  <si>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</si>
  <si>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</si>
  <si>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</si>
  <si>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</si>
  <si>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</si>
  <si>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</si>
  <si>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</si>
  <si>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</si>
  <si>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</si>
  <si>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</si>
  <si>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</si>
  <si>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</si>
  <si>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</si>
  <si>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</si>
  <si>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</si>
  <si>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</si>
  <si>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</si>
  <si>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</si>
  <si>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</si>
  <si>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</si>
  <si>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</si>
  <si>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</si>
  <si>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</si>
  <si>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</si>
  <si>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</si>
  <si>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</si>
  <si>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</si>
  <si>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</si>
  <si>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</si>
  <si>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</si>
  <si>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</si>
  <si>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</si>
  <si>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</si>
  <si>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</si>
  <si>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</si>
  <si>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</si>
  <si>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</si>
  <si>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</si>
  <si>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</si>
  <si>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</si>
  <si>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</si>
  <si>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</si>
  <si>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</si>
  <si>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</si>
  <si>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</si>
  <si>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</si>
  <si>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</si>
  <si>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</si>
  <si>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</si>
  <si>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</si>
  <si>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</si>
  <si>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</si>
  <si>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</si>
  <si>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</si>
  <si>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</si>
  <si>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</si>
  <si>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</si>
  <si>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</si>
  <si>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</si>
  <si>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</si>
  <si>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</si>
  <si>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</si>
  <si>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</si>
  <si>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</si>
  <si>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</si>
  <si>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</si>
  <si>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</si>
  <si>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</si>
  <si>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</si>
  <si>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</si>
  <si>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</si>
  <si>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</si>
  <si>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</si>
  <si>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</si>
  <si>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</si>
  <si>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</si>
  <si>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</si>
  <si>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</si>
  <si>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</si>
  <si>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</si>
  <si>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</si>
  <si>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</si>
  <si>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</si>
  <si>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</si>
  <si>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</si>
  <si>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</si>
  <si>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</si>
  <si>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</si>
  <si>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</si>
  <si>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</si>
  <si>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</si>
  <si>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</si>
  <si>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</si>
  <si>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</si>
  <si>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</si>
  <si>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</si>
  <si>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</si>
  <si>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</si>
  <si>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</si>
  <si>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</si>
  <si>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</si>
  <si>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</si>
  <si>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</si>
  <si>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</si>
  <si>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</si>
  <si>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</si>
  <si>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</si>
  <si>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</si>
  <si>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</si>
  <si>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</si>
  <si>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</si>
  <si>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</si>
  <si>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</si>
  <si>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</si>
  <si>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</si>
  <si>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</si>
  <si>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</si>
  <si>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</si>
  <si>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</si>
  <si>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</si>
  <si>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</si>
  <si>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</si>
  <si>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</si>
  <si>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</si>
  <si>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</si>
  <si>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</si>
  <si>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</si>
  <si>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</si>
  <si>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</si>
  <si>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</si>
  <si>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</si>
  <si>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</si>
  <si>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</si>
  <si>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</si>
  <si>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</si>
  <si>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</si>
  <si>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</si>
  <si>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</si>
  <si>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</si>
  <si>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</si>
  <si>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</si>
  <si>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</si>
  <si>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</si>
  <si>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</si>
  <si>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</si>
  <si>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</si>
  <si>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</si>
  <si>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</si>
  <si>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</si>
  <si>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</si>
  <si>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</si>
  <si>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</si>
  <si>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</si>
  <si>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</si>
  <si>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</si>
  <si>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</si>
  <si>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</si>
  <si>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</si>
  <si>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</si>
  <si>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</si>
  <si>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</si>
  <si>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</si>
  <si>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</si>
  <si>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</si>
  <si>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</si>
  <si>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</si>
  <si>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</si>
  <si>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</si>
  <si>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</si>
  <si>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</si>
  <si>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</si>
  <si>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</si>
  <si>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</si>
  <si>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</si>
  <si>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</si>
  <si>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</si>
  <si>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</si>
  <si>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</si>
  <si>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</si>
  <si>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</si>
  <si>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</si>
  <si>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</si>
  <si>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</si>
  <si>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</si>
  <si>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</si>
  <si>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</si>
  <si>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</si>
  <si>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</si>
  <si>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</si>
  <si>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</si>
  <si>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</si>
  <si>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</si>
  <si>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</si>
  <si>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</si>
  <si>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</si>
  <si>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</si>
  <si>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</si>
  <si>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</si>
  <si>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</si>
  <si>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</si>
  <si>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</si>
  <si>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</si>
  <si>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</si>
  <si>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</si>
  <si>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</si>
  <si>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</si>
  <si>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</si>
  <si>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</si>
  <si>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</si>
  <si>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</si>
  <si>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</si>
  <si>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</si>
  <si>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</si>
  <si>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</si>
  <si>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</si>
  <si>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</si>
  <si>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</si>
  <si>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</si>
  <si>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</si>
  <si>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</si>
  <si>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</si>
  <si>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</si>
  <si>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</si>
  <si>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</si>
  <si>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</si>
  <si>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</si>
  <si>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</si>
  <si>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</si>
  <si>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</si>
  <si>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</si>
  <si>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</si>
  <si>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</si>
  <si>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</si>
  <si>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</si>
  <si>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</si>
  <si>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</si>
  <si>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</si>
  <si>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</si>
  <si>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</si>
  <si>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</si>
  <si>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</si>
  <si>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</si>
  <si>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</si>
  <si>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</si>
  <si>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</si>
  <si>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</si>
  <si>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</si>
  <si>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</si>
  <si>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</si>
  <si>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</si>
  <si>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</si>
  <si>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</si>
  <si>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</si>
  <si>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</si>
  <si>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</si>
  <si>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</si>
  <si>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</si>
  <si>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</si>
  <si>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</si>
  <si>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</si>
  <si>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</si>
  <si>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</si>
  <si>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</si>
  <si>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</si>
  <si>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</si>
  <si>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</si>
  <si>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</si>
  <si>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</si>
  <si>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</si>
  <si>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</si>
  <si>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</si>
  <si>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</si>
  <si>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</si>
  <si>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</si>
  <si>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</si>
  <si>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</si>
  <si>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</si>
  <si>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</si>
  <si>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</si>
  <si>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</si>
  <si>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</si>
  <si>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</si>
  <si>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</si>
  <si>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</si>
  <si>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</si>
  <si>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</si>
  <si>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</si>
  <si>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</si>
  <si>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</si>
  <si>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</si>
  <si>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</si>
  <si>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</si>
  <si>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</si>
  <si>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</si>
  <si>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</si>
  <si>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</si>
  <si>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</si>
  <si>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</si>
  <si>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</si>
  <si>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</si>
  <si>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</si>
  <si>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</si>
  <si>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</si>
  <si>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</si>
  <si>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</si>
  <si>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</si>
  <si>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</si>
  <si>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</si>
  <si>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</si>
  <si>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</si>
  <si>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</si>
  <si>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</si>
  <si>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</si>
  <si>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</si>
  <si>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</si>
  <si>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</si>
  <si>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</si>
  <si>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</si>
  <si>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</si>
  <si>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</si>
  <si>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</si>
  <si>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</si>
  <si>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</si>
  <si>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</si>
  <si>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</si>
  <si>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</si>
  <si>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</si>
  <si>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</si>
  <si>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</si>
  <si>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</si>
  <si>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</si>
  <si>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</si>
  <si>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</si>
  <si>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</si>
  <si>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</si>
  <si>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</si>
  <si>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</si>
  <si>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</si>
  <si>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</si>
  <si>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</si>
  <si>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</si>
  <si>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</si>
  <si>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</si>
  <si>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</si>
  <si>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</si>
  <si>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</si>
  <si>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</si>
  <si>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</si>
  <si>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</si>
  <si>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</si>
  <si>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</si>
  <si>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</si>
  <si>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</si>
  <si>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</si>
  <si>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</si>
  <si>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</si>
  <si>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</si>
  <si>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</si>
  <si>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</si>
  <si>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</si>
  <si>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</si>
  <si>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</si>
  <si>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</si>
  <si>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</si>
  <si>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</si>
  <si>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</si>
  <si>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</si>
  <si>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</si>
  <si>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</si>
  <si>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</si>
  <si>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</si>
  <si>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</si>
  <si>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</si>
  <si>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</si>
  <si>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</si>
  <si>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</si>
  <si>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</si>
  <si>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</si>
  <si>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</si>
  <si>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</si>
  <si>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</si>
  <si>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</si>
  <si>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</si>
  <si>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</si>
  <si>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</si>
  <si>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</si>
  <si>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</si>
  <si>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</si>
  <si>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</si>
  <si>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</si>
  <si>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</si>
  <si>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</si>
  <si>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</si>
  <si>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</si>
  <si>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</si>
  <si>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</si>
  <si>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</si>
  <si>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</si>
  <si>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</si>
  <si>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</si>
  <si>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</si>
  <si>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</si>
  <si>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</si>
  <si>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</si>
  <si>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</si>
  <si>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</si>
  <si>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</si>
  <si>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</si>
  <si>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</si>
  <si>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</si>
  <si>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</si>
  <si>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</si>
  <si>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</si>
  <si>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</si>
  <si>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</si>
  <si>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</si>
  <si>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</si>
  <si>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</si>
  <si>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</si>
  <si>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</si>
  <si>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</si>
  <si>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</si>
  <si>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</si>
  <si>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</si>
  <si>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</si>
  <si>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</si>
  <si>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</si>
  <si>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</si>
  <si>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</si>
  <si>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</si>
  <si>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</si>
  <si>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</si>
  <si>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</si>
  <si>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</si>
  <si>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</si>
  <si>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</si>
  <si>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</si>
  <si>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</si>
  <si>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</si>
  <si>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</si>
  <si>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</si>
  <si>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</si>
  <si>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</si>
  <si>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</si>
  <si>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</si>
  <si>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</si>
  <si>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</si>
  <si>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</si>
  <si>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</si>
  <si>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</si>
  <si>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</si>
  <si>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</si>
  <si>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</si>
  <si>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</si>
  <si>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</si>
  <si>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</si>
  <si>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</si>
  <si>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</si>
  <si>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</si>
  <si>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</si>
  <si>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</si>
  <si>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</si>
  <si>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</si>
  <si>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</si>
  <si>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</si>
  <si>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</si>
  <si>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</si>
  <si>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</si>
  <si>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</si>
  <si>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</si>
  <si>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</si>
  <si>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</si>
  <si>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</si>
  <si>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</si>
  <si>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</si>
  <si>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</si>
  <si>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</si>
  <si>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</si>
  <si>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</si>
  <si>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</si>
  <si>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</si>
  <si>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</si>
  <si>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</si>
  <si>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</si>
  <si>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</si>
  <si>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</si>
  <si>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</si>
  <si>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</si>
  <si>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</si>
  <si>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</si>
  <si>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</si>
  <si>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</si>
  <si>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</si>
  <si>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</si>
  <si>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</si>
  <si>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</si>
  <si>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</si>
  <si>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</si>
  <si>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</si>
  <si>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</si>
  <si>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</si>
  <si>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</si>
  <si>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</si>
  <si>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</si>
  <si>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</si>
  <si>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</si>
  <si>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</si>
  <si>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</si>
  <si>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</si>
  <si>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</si>
  <si>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</si>
  <si>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</si>
  <si>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</si>
  <si>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</si>
  <si>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</si>
  <si>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</si>
  <si>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</si>
  <si>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</si>
  <si>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</si>
  <si>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</si>
  <si>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</si>
  <si>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</si>
  <si>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</si>
  <si>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</si>
  <si>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</si>
  <si>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</si>
  <si>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</si>
  <si>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</si>
  <si>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</si>
  <si>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</si>
  <si>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</si>
  <si>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</si>
  <si>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</si>
  <si>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</si>
  <si>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</si>
  <si>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</si>
  <si>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</si>
  <si>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</si>
  <si>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</si>
  <si>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</si>
  <si>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</si>
  <si>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</si>
  <si>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</si>
  <si>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</si>
  <si>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</si>
  <si>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</si>
  <si>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</si>
  <si>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</si>
  <si>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</si>
  <si>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</si>
  <si>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</si>
  <si>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</si>
  <si>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</si>
  <si>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</si>
  <si>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</si>
  <si>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</si>
  <si>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</si>
  <si>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</si>
  <si>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</si>
  <si>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</si>
  <si>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</si>
  <si>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</si>
  <si>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</si>
  <si>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</si>
  <si>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</si>
  <si>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</si>
  <si>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</si>
  <si>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</si>
  <si>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</si>
  <si>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</si>
  <si>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</si>
  <si>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</si>
  <si>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</si>
  <si>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</si>
  <si>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</si>
  <si>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</si>
  <si>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</si>
  <si>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</si>
  <si>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</si>
  <si>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</si>
  <si>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</si>
  <si>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</si>
  <si>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</si>
  <si>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</si>
  <si>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</si>
  <si>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</si>
  <si>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</si>
  <si>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</si>
  <si>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</si>
  <si>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</si>
  <si>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</si>
  <si>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</si>
  <si>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</si>
  <si>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</si>
  <si>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</si>
  <si>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</si>
  <si>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</si>
  <si>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</si>
  <si>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</si>
  <si>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</si>
  <si>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</si>
  <si>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</si>
  <si>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</si>
  <si>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</si>
  <si>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</si>
  <si>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</si>
  <si>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</si>
  <si>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</si>
  <si>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</si>
  <si>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</si>
  <si>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</si>
  <si>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</si>
  <si>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</si>
  <si>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</si>
  <si>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</si>
  <si>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</si>
  <si>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</si>
  <si>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</si>
  <si>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</si>
  <si>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</si>
  <si>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</si>
  <si>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</si>
  <si>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</si>
  <si>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</si>
  <si>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</si>
  <si>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</si>
  <si>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</si>
  <si>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</si>
  <si>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</si>
  <si>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</si>
  <si>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</si>
  <si>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</si>
  <si>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</si>
  <si>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</si>
  <si>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</si>
  <si>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</si>
  <si>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</si>
  <si>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</si>
  <si>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</si>
  <si>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</si>
  <si>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</si>
  <si>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</si>
  <si>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</si>
  <si>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</si>
  <si>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</si>
  <si>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</si>
  <si>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</si>
  <si>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</si>
  <si>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</si>
  <si>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</si>
  <si>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</si>
  <si>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</si>
  <si>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</si>
  <si>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</si>
  <si>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</si>
  <si>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</si>
  <si>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</si>
  <si>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</si>
  <si>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</si>
  <si>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</si>
  <si>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</si>
  <si>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</si>
  <si>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</si>
  <si>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</si>
  <si>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</si>
  <si>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</si>
  <si>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</si>
  <si>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</si>
  <si>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</si>
  <si>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</si>
  <si>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</si>
  <si>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</si>
  <si>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</si>
  <si>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</si>
  <si>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</si>
  <si>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</si>
  <si>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</si>
  <si>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</si>
  <si>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</si>
  <si>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</si>
  <si>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</si>
  <si>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</si>
  <si>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</si>
  <si>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</si>
  <si>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</si>
  <si>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</si>
  <si>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</si>
  <si>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</si>
  <si>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</si>
  <si>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</si>
  <si>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</si>
  <si>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</si>
  <si>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</si>
  <si>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</si>
  <si>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</si>
  <si>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</si>
  <si>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</si>
  <si>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</si>
  <si>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</si>
  <si>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</si>
  <si>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</si>
  <si>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</si>
  <si>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</si>
  <si>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</si>
  <si>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</si>
  <si>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</si>
  <si>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</si>
  <si>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</si>
  <si>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</si>
  <si>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</si>
  <si>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</si>
  <si>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</si>
  <si>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</si>
  <si>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</si>
  <si>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</si>
  <si>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</si>
  <si>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</si>
  <si>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</si>
  <si>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</si>
  <si>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</si>
  <si>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</si>
  <si>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</si>
  <si>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</si>
  <si>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</si>
  <si>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</si>
  <si>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</si>
  <si>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</si>
  <si>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</si>
  <si>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</si>
  <si>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</si>
  <si>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</si>
  <si>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</si>
  <si>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</si>
  <si>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</si>
  <si>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</si>
  <si>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</si>
  <si>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</si>
  <si>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</si>
  <si>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</si>
  <si>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</si>
  <si>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</si>
  <si>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</si>
  <si>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</si>
  <si>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</si>
  <si>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</si>
  <si>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</si>
  <si>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</si>
  <si>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</si>
  <si>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</si>
  <si>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</si>
  <si>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</si>
  <si>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</si>
  <si>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</si>
  <si>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</si>
  <si>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</si>
  <si>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</si>
  <si>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</si>
  <si>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</si>
  <si>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</si>
  <si>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</si>
  <si>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</si>
  <si>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</si>
  <si>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</si>
  <si>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</si>
  <si>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</si>
  <si>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</si>
  <si>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</si>
  <si>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</si>
  <si>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</si>
  <si>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</si>
  <si>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</si>
  <si>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</si>
  <si>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</si>
  <si>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</si>
  <si>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</si>
  <si>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</si>
  <si>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</si>
  <si>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</si>
  <si>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</si>
  <si>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</si>
  <si>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</si>
  <si>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</si>
  <si>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</si>
  <si>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</si>
  <si>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</si>
  <si>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</si>
  <si>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</si>
  <si>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</si>
  <si>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</si>
  <si>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</si>
  <si>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</si>
  <si>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</si>
  <si>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</si>
  <si>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</si>
  <si>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</si>
  <si>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</si>
  <si>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</si>
  <si>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</si>
  <si>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</si>
  <si>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</si>
  <si>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</si>
  <si>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</si>
  <si>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</si>
  <si>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</si>
  <si>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</si>
  <si>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</si>
  <si>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</si>
  <si>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</si>
  <si>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</si>
  <si>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</si>
  <si>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</si>
  <si>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</si>
  <si>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</si>
  <si>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</si>
  <si>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</si>
  <si>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</si>
  <si>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</si>
  <si>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</si>
  <si>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</si>
  <si>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</si>
  <si>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</si>
  <si>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</si>
  <si>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</si>
  <si>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</si>
  <si>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</si>
  <si>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</si>
  <si>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</si>
  <si>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</si>
  <si>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</si>
  <si>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</si>
  <si>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</si>
  <si>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</si>
  <si>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</si>
  <si>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</si>
  <si>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</si>
  <si>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</si>
  <si>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</si>
  <si>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</si>
  <si>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</si>
  <si>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</si>
  <si>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</si>
  <si>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</si>
  <si>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</si>
  <si>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</si>
  <si>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</si>
  <si>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</si>
  <si>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</si>
  <si>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</si>
  <si>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</si>
  <si>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</si>
  <si>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</si>
  <si>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</si>
  <si>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</si>
  <si>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</si>
  <si>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</si>
  <si>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</si>
  <si>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</si>
  <si>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</si>
  <si>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</si>
  <si>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</si>
  <si>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</si>
  <si>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</si>
  <si>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</si>
  <si>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</si>
  <si>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</si>
  <si>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</si>
  <si>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</si>
  <si>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</si>
  <si>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</si>
  <si>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</si>
  <si>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</si>
  <si>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</si>
  <si>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</si>
  <si>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</si>
  <si>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</si>
  <si>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</si>
  <si>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</si>
  <si>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</si>
  <si>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</si>
  <si>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</si>
  <si>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</si>
  <si>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</si>
  <si>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</si>
  <si>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</si>
  <si>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</si>
  <si>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</si>
  <si>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</si>
  <si>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</si>
  <si>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</si>
  <si>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</si>
  <si>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</si>
  <si>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</si>
  <si>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</si>
  <si>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</si>
  <si>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</si>
  <si>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</si>
  <si>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</si>
  <si>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</si>
  <si>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</si>
  <si>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</si>
  <si>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</si>
  <si>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</si>
  <si>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</si>
  <si>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</si>
  <si>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</si>
  <si>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</si>
  <si>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</si>
  <si>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</si>
  <si>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</si>
  <si>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</si>
  <si>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</si>
  <si>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</si>
  <si>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</si>
  <si>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</si>
  <si>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</si>
  <si>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</si>
  <si>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</si>
  <si>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</si>
  <si>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</si>
  <si>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</si>
  <si>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</si>
  <si>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</si>
  <si>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</si>
  <si>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</si>
  <si>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</si>
  <si>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</si>
  <si>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</si>
  <si>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</si>
  <si>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</si>
  <si>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</si>
  <si>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</si>
  <si>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</si>
  <si>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</si>
  <si>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</si>
  <si>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</si>
  <si>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</si>
  <si>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</si>
  <si>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</si>
  <si>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</si>
  <si>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</si>
  <si>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</si>
  <si>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</si>
  <si>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</si>
  <si>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</si>
  <si>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</si>
  <si>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</si>
  <si>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</si>
  <si>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</si>
  <si>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</si>
  <si>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</si>
  <si>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</si>
  <si>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</si>
  <si>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</si>
  <si>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</si>
  <si>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</si>
  <si>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</si>
  <si>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</si>
  <si>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</si>
  <si>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</si>
  <si>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</si>
  <si>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</si>
  <si>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</si>
  <si>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</si>
  <si>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</si>
  <si>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</si>
  <si>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</si>
  <si>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</si>
  <si>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</si>
  <si>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</si>
  <si>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</si>
  <si>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</si>
  <si>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</si>
  <si>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</si>
  <si>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</si>
  <si>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</si>
  <si>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</si>
  <si>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</si>
  <si>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</si>
  <si>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</si>
  <si>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</si>
  <si>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</si>
  <si>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</si>
  <si>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</si>
  <si>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</si>
  <si>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</si>
  <si>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</si>
  <si>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</si>
  <si>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</si>
  <si>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</si>
  <si>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</si>
  <si>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</si>
  <si>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</si>
  <si>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</si>
  <si>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</si>
  <si>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</si>
  <si>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</si>
  <si>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</si>
  <si>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</si>
  <si>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</si>
  <si>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</si>
  <si>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</si>
  <si>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</si>
  <si>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</si>
  <si>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</si>
  <si>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</si>
  <si>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</si>
  <si>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</si>
  <si>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</si>
  <si>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</si>
  <si>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</si>
  <si>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</si>
  <si>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</si>
  <si>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</si>
  <si>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</si>
  <si>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</si>
  <si>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</si>
  <si>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</si>
  <si>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</si>
  <si>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</si>
  <si>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</si>
  <si>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</si>
  <si>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</si>
  <si>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</si>
  <si>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</si>
  <si>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</si>
  <si>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</si>
  <si>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</si>
  <si>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</si>
  <si>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</si>
  <si>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</si>
  <si>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</si>
  <si>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</si>
  <si>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</si>
  <si>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</si>
  <si>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</si>
  <si>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</si>
  <si>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</si>
  <si>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</si>
  <si>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</si>
  <si>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</si>
  <si>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</si>
  <si>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</si>
  <si>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</si>
  <si>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</si>
  <si>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</si>
  <si>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</si>
  <si>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</si>
  <si>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</si>
  <si>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</si>
  <si>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</si>
  <si>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</si>
  <si>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</si>
  <si>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</si>
  <si>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</si>
  <si>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</si>
  <si>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</si>
  <si>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</si>
  <si>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</si>
  <si>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</si>
  <si>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</si>
  <si>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</si>
  <si>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</si>
  <si>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</si>
  <si>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</si>
  <si>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</si>
  <si>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</si>
  <si>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</si>
  <si>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</si>
  <si>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</si>
  <si>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</si>
  <si>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</si>
  <si>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</si>
  <si>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</si>
  <si>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</si>
  <si>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</si>
  <si>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</si>
  <si>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</si>
  <si>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</si>
  <si>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</si>
  <si>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</si>
  <si>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</si>
  <si>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</si>
  <si>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</si>
  <si>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</si>
  <si>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</si>
  <si>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</si>
  <si>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</si>
  <si>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</si>
  <si>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</si>
  <si>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</si>
  <si>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</si>
  <si>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</si>
  <si>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</si>
  <si>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</si>
  <si>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</si>
  <si>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</si>
  <si>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</si>
  <si>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</si>
  <si>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</si>
  <si>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</si>
  <si>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</si>
  <si>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</si>
  <si>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</si>
  <si>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</si>
  <si>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</si>
  <si>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</si>
  <si>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</si>
  <si>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</si>
  <si>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</si>
  <si>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</si>
  <si>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</si>
  <si>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</si>
  <si>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</si>
  <si>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</si>
  <si>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</si>
  <si>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</si>
  <si>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</si>
  <si>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</si>
  <si>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</si>
  <si>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</si>
  <si>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</si>
  <si>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</si>
  <si>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</si>
  <si>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</si>
  <si>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</si>
  <si>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</si>
  <si>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</si>
  <si>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</si>
  <si>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</si>
  <si>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</si>
  <si>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</si>
  <si>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</si>
  <si>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</si>
  <si>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</si>
  <si>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</si>
  <si>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</si>
  <si>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</si>
  <si>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</si>
  <si>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</si>
  <si>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</si>
  <si>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</si>
  <si>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</si>
  <si>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</si>
  <si>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</si>
  <si>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</si>
  <si>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</si>
  <si>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</si>
  <si>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</si>
  <si>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</si>
  <si>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</si>
  <si>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</si>
  <si>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</si>
  <si>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</si>
  <si>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</si>
  <si>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</si>
  <si>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</si>
  <si>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</si>
  <si>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</si>
  <si>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</si>
  <si>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</si>
  <si>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</si>
  <si>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</si>
  <si>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</si>
  <si>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</si>
  <si>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</si>
  <si>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</si>
  <si>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</si>
  <si>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</si>
  <si>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</si>
  <si>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</si>
  <si>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</si>
  <si>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</si>
  <si>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</si>
  <si>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</si>
  <si>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</si>
  <si>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</si>
  <si>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</si>
  <si>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</si>
  <si>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</si>
  <si>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</si>
  <si>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</si>
  <si>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</si>
  <si>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</si>
  <si>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</si>
  <si>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</si>
  <si>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</si>
  <si>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</si>
  <si>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</si>
  <si>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</si>
  <si>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</si>
  <si>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</si>
  <si>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</si>
  <si>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</si>
  <si>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</si>
  <si>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</si>
  <si>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</si>
  <si>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</si>
  <si>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</si>
  <si>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</si>
  <si>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</si>
  <si>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</si>
  <si>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</si>
  <si>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</si>
  <si>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</si>
  <si>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</si>
  <si>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</si>
  <si>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</si>
  <si>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</si>
  <si>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</si>
  <si>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</si>
  <si>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</si>
  <si>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</si>
  <si>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</si>
  <si>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</si>
  <si>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</si>
  <si>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</si>
  <si>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</si>
  <si>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</si>
  <si>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</si>
  <si>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</si>
  <si>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</si>
  <si>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</si>
  <si>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</si>
  <si>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</si>
  <si>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</si>
  <si>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</si>
  <si>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</si>
  <si>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</si>
  <si>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</si>
  <si>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</si>
  <si>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</si>
  <si>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</si>
  <si>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</si>
  <si>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</si>
  <si>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</si>
  <si>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</si>
  <si>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</si>
  <si>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</si>
  <si>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</si>
  <si>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</si>
  <si>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</si>
  <si>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</si>
  <si>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</si>
  <si>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</si>
  <si>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</si>
  <si>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</si>
  <si>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</si>
  <si>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</si>
  <si>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</si>
  <si>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</si>
  <si>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</si>
  <si>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</si>
  <si>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</si>
  <si>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</si>
  <si>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</si>
  <si>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</si>
  <si>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</si>
  <si>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</si>
  <si>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</si>
  <si>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</si>
  <si>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</si>
  <si>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</si>
  <si>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</si>
  <si>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</si>
  <si>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</si>
  <si>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</si>
  <si>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</si>
  <si>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</si>
  <si>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</si>
  <si>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</si>
  <si>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</si>
  <si>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</si>
  <si>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</si>
  <si>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</si>
  <si>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</si>
  <si>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</si>
  <si>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</si>
  <si>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</si>
  <si>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</si>
  <si>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</si>
  <si>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</si>
  <si>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</si>
  <si>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</si>
  <si>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</si>
  <si>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</si>
  <si>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</si>
  <si>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</si>
  <si>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</si>
  <si>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</si>
  <si>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</si>
  <si>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</si>
  <si>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</si>
  <si>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</si>
  <si>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</si>
  <si>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</si>
  <si>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</si>
  <si>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</si>
  <si>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</si>
  <si>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</si>
  <si>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</si>
  <si>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</si>
  <si>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</si>
  <si>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</si>
  <si>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</si>
  <si>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</si>
  <si>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</si>
  <si>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</si>
  <si>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</si>
  <si>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</si>
  <si>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</si>
  <si>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</si>
  <si>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</si>
  <si>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</si>
  <si>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</si>
  <si>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</si>
  <si>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</si>
  <si>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</si>
  <si>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</si>
  <si>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</si>
  <si>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</si>
  <si>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</si>
  <si>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</si>
  <si>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</si>
  <si>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</si>
  <si>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</si>
  <si>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</si>
  <si>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</si>
  <si>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</si>
  <si>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</si>
  <si>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</si>
  <si>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</si>
  <si>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</si>
  <si>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</si>
  <si>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</si>
  <si>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</si>
  <si>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</si>
  <si>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</si>
  <si>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</si>
  <si>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</si>
  <si>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</si>
  <si>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</si>
  <si>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</si>
  <si>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</si>
  <si>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</si>
  <si>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</si>
  <si>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</si>
  <si>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</si>
  <si>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</si>
  <si>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</si>
  <si>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</si>
  <si>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</si>
  <si>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</si>
  <si>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</si>
  <si>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</si>
  <si>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</si>
  <si>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</si>
  <si>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</si>
  <si>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</si>
  <si>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</si>
  <si>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</si>
  <si>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</si>
  <si>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</si>
  <si>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</si>
  <si>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</si>
  <si>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</si>
  <si>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</si>
  <si>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</si>
  <si>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</si>
  <si>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</si>
  <si>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</si>
  <si>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</si>
  <si>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</si>
  <si>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</si>
  <si>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</si>
  <si>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</si>
  <si>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</si>
  <si>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</si>
  <si>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</si>
  <si>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</si>
  <si>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</si>
  <si>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</si>
  <si>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</si>
  <si>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</si>
  <si>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</si>
  <si>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</si>
  <si>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</si>
  <si>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</si>
  <si>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</si>
  <si>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</si>
  <si>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</si>
  <si>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</si>
  <si>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</si>
  <si>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</si>
  <si>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</si>
  <si>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</si>
  <si>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</si>
  <si>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</si>
  <si>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</si>
  <si>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</si>
  <si>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</si>
  <si>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</si>
  <si>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</si>
  <si>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</si>
  <si>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</si>
  <si>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</si>
  <si>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</si>
  <si>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</si>
  <si>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</si>
  <si>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</si>
  <si>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</si>
  <si>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</si>
  <si>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</si>
  <si>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</si>
  <si>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</si>
  <si>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</si>
  <si>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</si>
  <si>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</si>
  <si>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</si>
  <si>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</si>
  <si>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</si>
  <si>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</si>
  <si>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</si>
  <si>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</si>
  <si>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</si>
  <si>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</si>
  <si>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</si>
  <si>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</si>
  <si>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</si>
  <si>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</si>
  <si>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</si>
  <si>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</si>
  <si>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</si>
  <si>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</si>
  <si>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</si>
  <si>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</si>
  <si>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</si>
  <si>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</si>
  <si>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</si>
  <si>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</si>
  <si>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</si>
  <si>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</si>
  <si>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</si>
  <si>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</si>
  <si>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</si>
  <si>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</si>
  <si>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</si>
  <si>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</si>
  <si>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</si>
  <si>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</si>
  <si>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</si>
  <si>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</si>
  <si>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</si>
  <si>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</si>
  <si>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</si>
  <si>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</si>
  <si>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</si>
  <si>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</si>
  <si>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</si>
  <si>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</si>
  <si>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</si>
  <si>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</si>
  <si>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</si>
  <si>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</si>
  <si>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</si>
  <si>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</si>
  <si>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</si>
  <si>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</si>
  <si>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</si>
  <si>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</si>
  <si>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</si>
  <si>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</si>
  <si>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</si>
  <si>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</si>
  <si>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</si>
  <si>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</si>
  <si>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</si>
  <si>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</si>
  <si>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</si>
  <si>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</si>
  <si>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</si>
  <si>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</si>
  <si>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</si>
  <si>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</si>
  <si>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</si>
  <si>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</si>
  <si>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</si>
  <si>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</si>
  <si>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</si>
  <si>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</si>
  <si>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</si>
  <si>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</si>
  <si>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</si>
  <si>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</si>
  <si>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</si>
  <si>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</si>
  <si>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</si>
  <si>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</si>
  <si>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</si>
  <si>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</si>
  <si>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</si>
  <si>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</si>
  <si>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</si>
  <si>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</si>
  <si>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</si>
  <si>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</si>
  <si>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</si>
  <si>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</si>
  <si>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</si>
  <si>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</si>
  <si>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</si>
  <si>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</si>
  <si>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</si>
  <si>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</si>
  <si>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</si>
  <si>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</si>
  <si>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</si>
  <si>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</si>
  <si>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</si>
  <si>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</si>
  <si>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</si>
  <si>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</si>
  <si>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</si>
  <si>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</si>
  <si>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</si>
  <si>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</si>
  <si>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</si>
  <si>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</si>
  <si>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</si>
  <si>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</si>
  <si>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</si>
  <si>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</si>
  <si>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</si>
  <si>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</si>
  <si>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</si>
  <si>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</si>
  <si>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</si>
  <si>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</si>
  <si>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</si>
  <si>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</si>
  <si>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</si>
  <si>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</si>
  <si>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</si>
  <si>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</si>
  <si>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</si>
  <si>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</si>
  <si>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</si>
  <si>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</si>
  <si>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</si>
  <si>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</si>
  <si>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</si>
  <si>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</si>
  <si>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</si>
  <si>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</si>
  <si>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</si>
  <si>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</si>
  <si>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</si>
  <si>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</si>
  <si>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</si>
  <si>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</si>
  <si>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</si>
  <si>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</si>
  <si>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</si>
  <si>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</si>
  <si>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</si>
  <si>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</si>
  <si>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</si>
  <si>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</si>
  <si>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</si>
  <si>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</si>
  <si>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</si>
  <si>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</si>
  <si>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</si>
  <si>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</si>
  <si>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</si>
  <si>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</si>
  <si>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</si>
  <si>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</si>
  <si>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</si>
  <si>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</si>
  <si>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</si>
  <si>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</si>
  <si>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</si>
  <si>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</si>
  <si>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</si>
  <si>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</si>
  <si>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</si>
  <si>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</si>
  <si>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</si>
  <si>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</si>
  <si>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</si>
  <si>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</si>
  <si>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</si>
  <si>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</si>
  <si>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</si>
  <si>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</si>
  <si>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</si>
  <si>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</si>
  <si>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</si>
  <si>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</si>
  <si>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</si>
  <si>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</si>
  <si>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</si>
  <si>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</si>
  <si>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</si>
  <si>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</si>
  <si>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</si>
  <si>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</si>
  <si>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</si>
  <si>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</si>
  <si>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</si>
  <si>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</si>
  <si>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</si>
  <si>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</si>
  <si>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</si>
  <si>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</si>
  <si>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</si>
  <si>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</si>
  <si>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</si>
  <si>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</si>
  <si>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</si>
  <si>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</si>
  <si>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</si>
  <si>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</si>
  <si>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</si>
  <si>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</si>
  <si>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</si>
  <si>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</si>
  <si>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</si>
  <si>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</si>
  <si>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</si>
  <si>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</si>
  <si>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</si>
  <si>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</si>
  <si>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</si>
  <si>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</si>
  <si>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</si>
  <si>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</si>
  <si>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</si>
  <si>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</si>
  <si>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</si>
  <si>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</si>
  <si>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</si>
  <si>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</si>
  <si>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</si>
  <si>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</si>
  <si>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</si>
  <si>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</si>
  <si>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</si>
  <si>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</si>
  <si>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</si>
  <si>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</si>
  <si>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</si>
  <si>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</si>
  <si>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</si>
  <si>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</si>
  <si>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</si>
  <si>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</si>
  <si>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</si>
  <si>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</si>
  <si>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</si>
  <si>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</si>
  <si>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</si>
  <si>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</si>
  <si>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</si>
  <si>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</si>
  <si>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</si>
  <si>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</si>
  <si>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</si>
  <si>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</si>
  <si>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</si>
  <si>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</si>
  <si>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</si>
  <si>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</si>
  <si>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</si>
  <si>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</si>
  <si>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</si>
  <si>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</si>
  <si>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</si>
  <si>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</si>
  <si>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</si>
  <si>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</si>
  <si>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</si>
  <si>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</si>
  <si>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</si>
  <si>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</si>
  <si>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</si>
  <si>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</si>
  <si>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</si>
  <si>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</si>
  <si>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</si>
  <si>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</si>
  <si>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</si>
  <si>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</si>
  <si>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</si>
  <si>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</si>
  <si>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</si>
  <si>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</si>
  <si>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</si>
  <si>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</si>
  <si>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</si>
  <si>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</si>
  <si>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</si>
  <si>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</si>
  <si>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</si>
  <si>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</si>
  <si>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</si>
  <si>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</si>
  <si>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</si>
  <si>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</si>
  <si>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</si>
  <si>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</si>
  <si>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</si>
  <si>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</si>
  <si>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</si>
  <si>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</si>
  <si>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</si>
  <si>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</si>
  <si>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</si>
  <si>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</si>
  <si>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</si>
  <si>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</si>
  <si>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</si>
  <si>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</si>
  <si>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</si>
  <si>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</si>
  <si>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</si>
  <si>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</si>
  <si>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</si>
  <si>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</si>
  <si>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</si>
  <si>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</si>
  <si>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</si>
  <si>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</si>
  <si>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</si>
  <si>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</si>
  <si>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</si>
  <si>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</si>
  <si>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</si>
  <si>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</si>
  <si>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</si>
  <si>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</si>
  <si>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</si>
  <si>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</si>
  <si>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</si>
  <si>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</si>
  <si>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</si>
  <si>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</si>
  <si>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</si>
  <si>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</si>
  <si>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</si>
  <si>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</si>
  <si>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</si>
  <si>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</si>
  <si>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</si>
  <si>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</si>
  <si>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</si>
  <si>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</si>
  <si>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</si>
  <si>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</si>
  <si>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</si>
  <si>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</si>
  <si>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</si>
  <si>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</si>
  <si>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</si>
  <si>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</si>
  <si>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</si>
  <si>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</si>
  <si>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</si>
  <si>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</si>
  <si>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</si>
  <si>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</si>
  <si>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</si>
  <si>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</si>
  <si>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</si>
  <si>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</si>
  <si>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</si>
  <si>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</si>
  <si>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</si>
  <si>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</si>
  <si>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</si>
  <si>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</si>
  <si>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</si>
  <si>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</si>
  <si>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</si>
  <si>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</si>
  <si>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</si>
  <si>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</si>
  <si>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</si>
  <si>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</si>
  <si>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</si>
  <si>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</si>
  <si>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</si>
  <si>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</si>
  <si>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</si>
  <si>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</si>
  <si>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</si>
  <si>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</si>
  <si>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</si>
  <si>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</si>
  <si>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</si>
  <si>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</si>
  <si>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</si>
  <si>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</si>
  <si>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</si>
  <si>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</si>
  <si>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</si>
  <si>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</si>
  <si>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</si>
  <si>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</si>
  <si>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</si>
  <si>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</si>
  <si>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</si>
  <si>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</si>
  <si>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</si>
  <si>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</si>
  <si>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</si>
  <si>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</si>
  <si>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</si>
  <si>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</si>
  <si>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</si>
  <si>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</si>
  <si>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</si>
  <si>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</si>
  <si>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</si>
  <si>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</si>
  <si>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</si>
  <si>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</si>
  <si>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</si>
  <si>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</si>
  <si>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</si>
  <si>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</si>
  <si>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</si>
  <si>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</si>
  <si>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</si>
  <si>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</si>
  <si>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</si>
  <si>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</si>
  <si>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</si>
  <si>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</si>
  <si>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</si>
  <si>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</si>
  <si>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</si>
  <si>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</si>
  <si>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</si>
  <si>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</si>
  <si>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</si>
  <si>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</si>
  <si>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</si>
  <si>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</si>
  <si>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</si>
  <si>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</si>
  <si>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</si>
  <si>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</si>
  <si>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</si>
  <si>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</si>
  <si>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</si>
  <si>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</si>
  <si>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</si>
  <si>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</si>
  <si>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</si>
  <si>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</si>
  <si>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</si>
  <si>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</si>
  <si>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</si>
  <si>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</si>
  <si>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</si>
  <si>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</si>
  <si>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</si>
  <si>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</si>
  <si>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</si>
  <si>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</si>
  <si>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</si>
  <si>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</si>
  <si>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</si>
  <si>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</si>
  <si>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</si>
  <si>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</si>
  <si>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</si>
  <si>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</si>
  <si>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</si>
  <si>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</si>
  <si>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</si>
  <si>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</si>
  <si>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</si>
  <si>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</si>
  <si>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</si>
  <si>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</si>
  <si>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</si>
  <si>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</si>
  <si>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</si>
  <si>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</si>
  <si>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</si>
  <si>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</si>
  <si>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</si>
  <si>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</si>
  <si>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</si>
  <si>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</si>
  <si>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</si>
  <si>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</si>
  <si>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</si>
  <si>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</si>
  <si>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</si>
  <si>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</si>
  <si>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</si>
  <si>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</si>
  <si>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</si>
  <si>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</si>
  <si>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</si>
  <si>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</si>
  <si>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</si>
  <si>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</si>
  <si>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</si>
  <si>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</si>
  <si>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</si>
  <si>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</si>
  <si>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</si>
  <si>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</si>
  <si>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</si>
  <si>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</si>
  <si>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</si>
  <si>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</si>
  <si>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</si>
  <si>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</si>
  <si>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</si>
  <si>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</si>
  <si>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</si>
  <si>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</si>
  <si>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</si>
  <si>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</si>
  <si>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</si>
  <si>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</si>
  <si>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</si>
  <si>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</si>
  <si>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</si>
  <si>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</si>
  <si>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</si>
  <si>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</si>
  <si>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</si>
  <si>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</si>
  <si>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</si>
  <si>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</si>
  <si>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</si>
  <si>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</si>
  <si>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</si>
  <si>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</si>
  <si>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</si>
  <si>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</si>
  <si>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</si>
  <si>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</si>
  <si>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</si>
  <si>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</si>
  <si>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</si>
  <si>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</si>
  <si>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</si>
  <si>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</si>
  <si>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</si>
  <si>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</si>
  <si>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</si>
  <si>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</si>
  <si>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</si>
  <si>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</si>
  <si>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</si>
  <si>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</si>
  <si>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</si>
  <si>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</si>
  <si>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</si>
  <si>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</si>
  <si>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</si>
  <si>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</si>
  <si>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</si>
  <si>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</si>
  <si>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</si>
  <si>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</si>
  <si>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</si>
  <si>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</si>
  <si>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</si>
  <si>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</si>
  <si>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</si>
  <si>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</si>
  <si>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</si>
  <si>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</si>
  <si>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</si>
  <si>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</si>
  <si>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</si>
  <si>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</si>
  <si>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</si>
  <si>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</si>
  <si>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</si>
  <si>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</si>
  <si>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</si>
  <si>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</si>
  <si>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</si>
  <si>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</si>
  <si>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</si>
  <si>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</si>
  <si>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</si>
  <si>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</si>
  <si>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</si>
  <si>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</si>
  <si>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</si>
  <si>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</si>
  <si>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</si>
  <si>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</si>
  <si>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</si>
  <si>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</si>
  <si>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</si>
  <si>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</si>
  <si>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</si>
  <si>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</si>
  <si>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</si>
  <si>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</si>
  <si>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</si>
  <si>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</si>
  <si>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</si>
  <si>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</si>
  <si>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</si>
  <si>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</si>
  <si>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</si>
  <si>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</si>
  <si>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</si>
  <si>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</si>
  <si>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</si>
  <si>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</si>
  <si>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</si>
  <si>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</si>
  <si>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</si>
  <si>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</si>
  <si>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</si>
  <si>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</si>
  <si>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</si>
  <si>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</si>
  <si>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</si>
  <si>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</si>
  <si>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</si>
  <si>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</si>
  <si>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</si>
  <si>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</si>
  <si>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</si>
  <si>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</si>
  <si>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</si>
  <si>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</si>
  <si>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</si>
  <si>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</si>
  <si>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</si>
  <si>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</si>
  <si>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</si>
  <si>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</si>
  <si>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</si>
  <si>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</si>
  <si>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</si>
  <si>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</si>
  <si>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</si>
  <si>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</si>
  <si>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</si>
  <si>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</si>
  <si>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</si>
  <si>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</si>
  <si>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</si>
  <si>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</si>
  <si>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</si>
  <si>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</si>
  <si>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</si>
  <si>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</si>
  <si>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</si>
  <si>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</si>
  <si>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</si>
  <si>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</si>
  <si>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</si>
  <si>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</si>
  <si>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</si>
  <si>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</si>
  <si>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</si>
  <si>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</si>
  <si>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</si>
  <si>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</si>
  <si>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</si>
  <si>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</si>
  <si>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</si>
  <si>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</si>
  <si>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</si>
  <si>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</si>
  <si>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</si>
  <si>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</si>
  <si>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</si>
  <si>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</si>
  <si>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</si>
  <si>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</si>
  <si>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</si>
  <si>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</si>
  <si>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</si>
  <si>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</si>
  <si>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</si>
  <si>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</si>
  <si>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</si>
  <si>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</si>
  <si>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</si>
  <si>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</si>
  <si>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</si>
  <si>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</si>
  <si>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</si>
  <si>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</si>
  <si>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</si>
  <si>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</si>
  <si>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</si>
  <si>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</si>
  <si>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</si>
  <si>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</si>
  <si>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</si>
  <si>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</si>
  <si>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</si>
  <si>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</si>
  <si>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</si>
  <si>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</si>
  <si>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</si>
  <si>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</si>
  <si>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</si>
  <si>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</si>
  <si>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</si>
  <si>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</si>
  <si>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</si>
  <si>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</si>
  <si>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</si>
  <si>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</si>
  <si>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</si>
  <si>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</si>
  <si>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</si>
  <si>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</si>
  <si>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</si>
  <si>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</si>
  <si>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</si>
  <si>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</si>
  <si>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</si>
  <si>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</si>
  <si>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</si>
  <si>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</si>
  <si>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</si>
  <si>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</si>
  <si>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</si>
  <si>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</si>
  <si>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</si>
  <si>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</si>
  <si>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</si>
  <si>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</si>
  <si>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</si>
  <si>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</si>
  <si>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</si>
  <si>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</si>
  <si>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</si>
  <si>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</si>
  <si>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</si>
  <si>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</si>
  <si>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</si>
  <si>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</si>
  <si>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</si>
  <si>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</si>
  <si>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</si>
  <si>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</si>
  <si>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</si>
  <si>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</si>
  <si>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</si>
  <si>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</si>
  <si>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</si>
  <si>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</si>
  <si>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</si>
  <si>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</si>
  <si>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</si>
  <si>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</si>
  <si>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</si>
  <si>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</si>
  <si>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</si>
  <si>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</si>
  <si>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</si>
  <si>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</si>
  <si>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</si>
  <si>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</si>
  <si>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</si>
  <si>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</si>
  <si>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</si>
  <si>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</si>
  <si>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</si>
  <si>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</si>
  <si>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</si>
  <si>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</si>
  <si>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</si>
  <si>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</si>
  <si>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</si>
  <si>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</si>
  <si>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</si>
  <si>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</si>
  <si>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</si>
  <si>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</si>
  <si>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</si>
  <si>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</si>
  <si>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</si>
  <si>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</si>
  <si>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</si>
  <si>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</si>
  <si>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</si>
  <si>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</si>
  <si>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</si>
  <si>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</si>
  <si>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</si>
  <si>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</si>
  <si>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</si>
  <si>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</si>
  <si>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</si>
  <si>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</si>
  <si>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</si>
  <si>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</si>
  <si>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</si>
  <si>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</si>
  <si>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</si>
  <si>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</si>
  <si>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</si>
  <si>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</si>
  <si>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</si>
  <si>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</si>
  <si>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</si>
  <si>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</si>
  <si>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</si>
  <si>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</si>
  <si>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</si>
  <si>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</si>
  <si>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</si>
  <si>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</si>
  <si>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</si>
  <si>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</si>
  <si>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</si>
  <si>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</si>
  <si>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</si>
  <si>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</si>
  <si>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</si>
  <si>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</si>
  <si>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</si>
  <si>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</si>
  <si>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</si>
  <si>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</si>
  <si>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</si>
  <si>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</si>
  <si>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</si>
  <si>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</si>
  <si>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</si>
  <si>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</si>
  <si>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</si>
  <si>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</si>
  <si>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</si>
  <si>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</si>
  <si>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</si>
  <si>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</si>
  <si>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</si>
  <si>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</si>
  <si>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</si>
  <si>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</si>
  <si>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</si>
  <si>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</si>
  <si>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</si>
  <si>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</si>
  <si>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</si>
  <si>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</si>
  <si>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</si>
  <si>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</si>
  <si>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</si>
  <si>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</si>
  <si>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</si>
  <si>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</si>
  <si>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</si>
  <si>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</si>
  <si>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</si>
  <si>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</si>
  <si>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</si>
  <si>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</si>
  <si>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</si>
  <si>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</si>
  <si>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</si>
  <si>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</si>
  <si>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</si>
  <si>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</si>
  <si>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</si>
  <si>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</si>
  <si>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</si>
  <si>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</si>
  <si>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</si>
  <si>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</si>
  <si>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</si>
  <si>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</si>
  <si>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</si>
  <si>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</si>
  <si>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</si>
  <si>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</si>
  <si>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</si>
  <si>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</si>
  <si>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</si>
  <si>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</si>
  <si>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</si>
  <si>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</si>
  <si>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</si>
  <si>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</si>
  <si>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</si>
  <si>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</si>
  <si>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</si>
  <si>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</si>
  <si>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</si>
  <si>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</si>
  <si>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</si>
  <si>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</si>
  <si>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</si>
  <si>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</si>
  <si>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</si>
  <si>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</si>
  <si>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</si>
  <si>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</si>
  <si>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</si>
  <si>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</si>
  <si>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</si>
  <si>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</si>
  <si>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</si>
  <si>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</si>
  <si>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</si>
  <si>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</si>
  <si>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</si>
  <si>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</si>
  <si>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</si>
  <si>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</si>
  <si>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</si>
  <si>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</si>
  <si>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</si>
  <si>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</si>
  <si>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</si>
  <si>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</si>
  <si>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</si>
  <si>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</si>
  <si>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</si>
  <si>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</si>
  <si>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</si>
  <si>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</si>
  <si>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</si>
  <si>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</si>
  <si>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</si>
  <si>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</si>
  <si>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</si>
  <si>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</si>
  <si>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</si>
  <si>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</si>
  <si>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</si>
  <si>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</si>
  <si>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</si>
  <si>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</si>
  <si>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</si>
  <si>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</si>
  <si>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</si>
  <si>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</si>
  <si>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</si>
  <si>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</si>
  <si>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</si>
  <si>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</si>
  <si>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</si>
  <si>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</si>
  <si>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</si>
  <si>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</si>
  <si>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</si>
  <si>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</si>
  <si>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</si>
  <si>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</si>
  <si>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</si>
  <si>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</si>
  <si>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</si>
  <si>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</si>
  <si>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</si>
  <si>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</si>
  <si>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</si>
  <si>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</si>
  <si>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</si>
  <si>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</si>
  <si>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</si>
  <si>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</si>
  <si>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</si>
  <si>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</si>
  <si>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</si>
  <si>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</si>
  <si>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</si>
  <si>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</si>
  <si>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</si>
  <si>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</si>
  <si>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</si>
  <si>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</si>
  <si>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</si>
  <si>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</si>
  <si>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</si>
  <si>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</si>
  <si>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</si>
  <si>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</si>
  <si>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</si>
  <si>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</si>
  <si>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</si>
  <si>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</si>
  <si>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</si>
  <si>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</si>
  <si>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</si>
  <si>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</si>
  <si>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</si>
  <si>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</si>
  <si>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</si>
  <si>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</si>
  <si>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</si>
  <si>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</si>
  <si>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</si>
  <si>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</si>
  <si>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</si>
  <si>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</si>
  <si>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</si>
  <si>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</si>
  <si>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</si>
  <si>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</si>
  <si>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</si>
  <si>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</si>
  <si>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</si>
  <si>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</si>
  <si>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</si>
  <si>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</si>
  <si>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</si>
  <si>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</si>
  <si>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</si>
  <si>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</si>
  <si>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</si>
  <si>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</si>
  <si>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</si>
  <si>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</si>
  <si>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</si>
  <si>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</si>
  <si>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</si>
  <si>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</si>
  <si>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</si>
  <si>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</si>
  <si>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</si>
  <si>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</si>
  <si>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</si>
  <si>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</si>
  <si>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</si>
  <si>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</si>
  <si>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</si>
  <si>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</si>
  <si>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</si>
  <si>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</si>
  <si>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</si>
  <si>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</si>
  <si>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</si>
  <si>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</si>
  <si>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</si>
  <si>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</si>
  <si>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</si>
  <si>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</si>
  <si>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</si>
  <si>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</si>
  <si>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</si>
  <si>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</si>
  <si>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</si>
  <si>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</si>
  <si>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</si>
  <si>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</si>
  <si>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</si>
  <si>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</si>
  <si>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</si>
  <si>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</si>
  <si>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</si>
  <si>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</si>
  <si>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</si>
  <si>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</si>
  <si>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</si>
  <si>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</si>
  <si>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</si>
  <si>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</si>
  <si>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</si>
  <si>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</si>
  <si>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</si>
  <si>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</si>
  <si>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</si>
  <si>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</si>
  <si>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</si>
  <si>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</si>
  <si>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</si>
  <si>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</si>
  <si>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</si>
  <si>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</si>
  <si>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</si>
  <si>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</si>
  <si>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</si>
  <si>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</si>
  <si>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</si>
  <si>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</si>
  <si>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</si>
  <si>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</si>
  <si>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</si>
  <si>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</si>
  <si>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</si>
  <si>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</si>
  <si>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</si>
  <si>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</si>
  <si>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</si>
  <si>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</si>
  <si>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</si>
  <si>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</si>
  <si>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</si>
  <si>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</si>
  <si>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</si>
  <si>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</si>
  <si>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</si>
  <si>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</si>
  <si>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</si>
  <si>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</si>
  <si>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</si>
  <si>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</si>
  <si>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</si>
  <si>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</si>
  <si>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</si>
  <si>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</si>
  <si>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</si>
  <si>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</si>
  <si>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</si>
  <si>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</si>
  <si>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</si>
  <si>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</si>
  <si>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</si>
  <si>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</si>
  <si>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</si>
  <si>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</si>
  <si>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</si>
  <si>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</si>
  <si>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</si>
  <si>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</si>
  <si>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</si>
  <si>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</si>
  <si>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</si>
  <si>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</si>
  <si>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</si>
  <si>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</si>
  <si>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</si>
  <si>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</si>
  <si>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</si>
  <si>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</si>
  <si>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</si>
  <si>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</si>
  <si>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</si>
  <si>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</si>
  <si>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</si>
  <si>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</si>
  <si>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</si>
  <si>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</si>
  <si>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</si>
  <si>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</si>
  <si>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</si>
  <si>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</si>
  <si>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</si>
  <si>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</si>
  <si>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</si>
  <si>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</si>
  <si>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</si>
  <si>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</si>
  <si>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</si>
  <si>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</si>
  <si>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</si>
  <si>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</si>
  <si>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</si>
  <si>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</si>
  <si>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</si>
  <si>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</si>
  <si>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</si>
  <si>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</si>
  <si>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</si>
  <si>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</si>
  <si>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</si>
  <si>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</si>
  <si>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</si>
  <si>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</si>
  <si>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</si>
  <si>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</si>
  <si>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</si>
  <si>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</si>
  <si>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</si>
  <si>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</si>
  <si>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</si>
  <si>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</si>
  <si>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</si>
  <si>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</si>
  <si>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</si>
  <si>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</si>
  <si>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</si>
  <si>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</si>
  <si>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</si>
  <si>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</si>
  <si>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</si>
  <si>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</si>
  <si>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</si>
  <si>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</si>
  <si>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</si>
  <si>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</si>
  <si>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</si>
  <si>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</si>
  <si>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</si>
  <si>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</si>
  <si>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</si>
  <si>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</si>
  <si>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</si>
  <si>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</si>
  <si>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</si>
  <si>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</si>
  <si>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</si>
  <si>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</si>
  <si>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</si>
  <si>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</si>
  <si>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</si>
  <si>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</si>
  <si>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</si>
  <si>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</si>
  <si>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</si>
  <si>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</si>
  <si>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</si>
  <si>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</si>
  <si>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</si>
  <si>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</si>
  <si>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</si>
  <si>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</si>
  <si>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</si>
  <si>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</si>
  <si>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</si>
  <si>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</si>
  <si>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</si>
  <si>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</si>
  <si>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</si>
  <si>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</si>
  <si>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</si>
  <si>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</si>
  <si>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</si>
  <si>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</si>
  <si>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</si>
  <si>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</si>
  <si>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</si>
  <si>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</si>
  <si>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</si>
  <si>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</si>
  <si>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</si>
  <si>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</si>
  <si>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</si>
  <si>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</si>
  <si>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</si>
  <si>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</si>
  <si>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</si>
  <si>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</si>
  <si>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</si>
  <si>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</si>
  <si>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</si>
  <si>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</si>
  <si>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</si>
  <si>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</si>
  <si>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</si>
  <si>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</si>
  <si>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</si>
  <si>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</si>
  <si>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</si>
  <si>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</si>
  <si>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</si>
  <si>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</si>
  <si>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</si>
  <si>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</si>
  <si>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</si>
  <si>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</si>
  <si>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</si>
  <si>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</si>
  <si>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</si>
  <si>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</si>
  <si>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</si>
  <si>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</si>
  <si>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</si>
  <si>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</si>
  <si>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</si>
  <si>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</si>
  <si>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</si>
  <si>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</si>
  <si>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</si>
  <si>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</si>
  <si>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</si>
  <si>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</si>
  <si>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</si>
  <si>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</si>
  <si>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</si>
  <si>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</si>
  <si>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</si>
  <si>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</si>
  <si>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</si>
  <si>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</si>
  <si>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</si>
  <si>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</si>
  <si>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</si>
  <si>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</si>
  <si>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</si>
  <si>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</si>
  <si>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</si>
  <si>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</si>
  <si>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</si>
  <si>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</si>
  <si>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</si>
  <si>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</si>
  <si>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</si>
  <si>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</si>
  <si>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</si>
  <si>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</si>
  <si>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</si>
  <si>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</si>
  <si>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</si>
  <si>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</si>
  <si>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</si>
  <si>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</si>
  <si>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</si>
  <si>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</si>
  <si>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</si>
  <si>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</si>
  <si>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</si>
  <si>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</si>
  <si>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</si>
  <si>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</si>
  <si>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</si>
  <si>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</si>
  <si>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</si>
  <si>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</si>
  <si>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</si>
  <si>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</si>
  <si>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</si>
  <si>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</si>
  <si>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</si>
  <si>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</si>
  <si>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</si>
  <si>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</si>
  <si>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</si>
  <si>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</si>
  <si>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</si>
  <si>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</si>
  <si>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</si>
  <si>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</si>
  <si>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</si>
  <si>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</si>
  <si>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</si>
  <si>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</si>
  <si>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</si>
  <si>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</si>
  <si>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</si>
  <si>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</si>
  <si>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</si>
  <si>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</si>
  <si>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</si>
  <si>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</si>
  <si>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</si>
  <si>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</si>
  <si>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</si>
  <si>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</si>
  <si>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</si>
  <si>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</si>
  <si>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</si>
  <si>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</si>
  <si>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</si>
  <si>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</si>
  <si>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</si>
  <si>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</si>
  <si>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</si>
  <si>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</si>
  <si>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</si>
  <si>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</si>
  <si>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</si>
  <si>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</si>
  <si>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</si>
  <si>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</si>
  <si>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</si>
  <si>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</si>
  <si>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</si>
  <si>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</si>
  <si>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</si>
  <si>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</si>
  <si>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</si>
  <si>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</si>
  <si>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</si>
  <si>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</si>
  <si>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</si>
  <si>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</si>
  <si>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</si>
  <si>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</si>
  <si>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</si>
  <si>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</si>
  <si>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</si>
  <si>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</si>
  <si>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</si>
  <si>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</si>
  <si>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</si>
  <si>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</si>
  <si>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</si>
  <si>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</si>
  <si>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</si>
  <si>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</si>
  <si>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</si>
  <si>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</si>
  <si>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</si>
  <si>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</si>
  <si>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</si>
  <si>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</si>
  <si>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</si>
  <si>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</si>
  <si>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</si>
  <si>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</si>
  <si>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</si>
  <si>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</si>
  <si>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</si>
  <si>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</si>
  <si>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</si>
  <si>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</si>
  <si>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</si>
  <si>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</si>
  <si>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</si>
  <si>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</si>
  <si>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</si>
  <si>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</si>
  <si>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</si>
  <si>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</si>
  <si>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</si>
  <si>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</si>
  <si>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</si>
  <si>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</si>
  <si>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</si>
  <si>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</si>
  <si>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</si>
  <si>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</si>
  <si>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</si>
  <si>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</si>
  <si>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</si>
  <si>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</si>
  <si>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</si>
  <si>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</si>
  <si>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</si>
  <si>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</si>
  <si>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</si>
  <si>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</si>
  <si>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</si>
  <si>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</si>
  <si>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</si>
  <si>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</si>
  <si>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</si>
  <si>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</si>
  <si>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</si>
  <si>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</si>
  <si>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</si>
  <si>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</si>
  <si>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</si>
  <si>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</si>
  <si>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</si>
  <si>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</si>
  <si>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</si>
  <si>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</si>
  <si>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</si>
  <si>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</si>
  <si>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</si>
  <si>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</si>
  <si>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</si>
  <si>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</si>
  <si>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</si>
  <si>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</si>
  <si>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</si>
  <si>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</si>
  <si>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</si>
  <si>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</si>
  <si>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</si>
  <si>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</si>
  <si>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</si>
  <si>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</si>
  <si>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</si>
  <si>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</si>
  <si>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</si>
  <si>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</si>
  <si>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</si>
  <si>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</si>
  <si>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</si>
  <si>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</si>
  <si>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</si>
  <si>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</si>
  <si>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</si>
  <si>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</si>
  <si>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</si>
  <si>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</si>
  <si>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</si>
  <si>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</si>
  <si>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</si>
  <si>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</si>
  <si>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</si>
  <si>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</si>
  <si>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</si>
  <si>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</si>
  <si>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</si>
  <si>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</si>
  <si>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</si>
  <si>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</si>
  <si>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</si>
  <si>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</si>
  <si>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</si>
  <si>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</si>
  <si>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</si>
  <si>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</si>
  <si>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</si>
  <si>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</si>
  <si>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</si>
  <si>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</si>
  <si>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</si>
  <si>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</si>
  <si>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</si>
  <si>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</si>
  <si>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</si>
  <si>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</si>
  <si>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</si>
  <si>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</si>
  <si>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</si>
  <si>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</si>
  <si>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</si>
  <si>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</si>
  <si>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</si>
  <si>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</si>
  <si>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</si>
  <si>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</si>
  <si>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</si>
  <si>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</si>
  <si>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</si>
  <si>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</si>
  <si>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</si>
  <si>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</si>
  <si>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</si>
  <si>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</si>
  <si>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</si>
  <si>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</si>
  <si>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</si>
  <si>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</si>
  <si>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</si>
  <si>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</si>
  <si>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</si>
  <si>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</si>
  <si>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</si>
  <si>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</si>
  <si>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</si>
  <si>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</si>
  <si>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</si>
  <si>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</si>
  <si>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</si>
  <si>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</si>
  <si>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</si>
  <si>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</si>
  <si>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</si>
  <si>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</si>
  <si>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</si>
  <si>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</si>
  <si>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</si>
  <si>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</si>
  <si>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</si>
  <si>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</si>
  <si>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</si>
  <si>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</si>
  <si>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</si>
  <si>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</si>
  <si>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</si>
  <si>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</si>
  <si>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</si>
  <si>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</si>
  <si>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</si>
  <si>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</si>
  <si>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</si>
  <si>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</si>
  <si>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</si>
  <si>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</si>
  <si>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</si>
  <si>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</si>
  <si>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</si>
  <si>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</si>
  <si>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</si>
  <si>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</si>
  <si>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</si>
  <si>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</si>
  <si>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</si>
  <si>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</si>
  <si>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</si>
  <si>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</si>
  <si>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</si>
  <si>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</si>
  <si>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</si>
  <si>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</si>
  <si>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</si>
  <si>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</si>
  <si>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</si>
  <si>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</si>
  <si>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</si>
  <si>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</si>
  <si>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</si>
  <si>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</si>
  <si>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</si>
  <si>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</si>
  <si>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</si>
  <si>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</si>
  <si>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</si>
  <si>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</si>
  <si>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</si>
  <si>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</si>
  <si>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</si>
  <si>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</si>
  <si>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</si>
  <si>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</si>
  <si>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</si>
  <si>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</si>
  <si>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</si>
  <si>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</si>
  <si>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</si>
  <si>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</si>
  <si>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</si>
  <si>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</si>
  <si>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</si>
  <si>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</si>
  <si>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</si>
  <si>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</si>
  <si>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</si>
  <si>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</si>
  <si>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</si>
  <si>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</si>
  <si>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</si>
  <si>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</si>
  <si>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</si>
  <si>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</si>
  <si>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</si>
  <si>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</si>
  <si>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</si>
  <si>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</si>
  <si>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</si>
  <si>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</si>
  <si>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</si>
  <si>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</si>
  <si>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</si>
  <si>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</si>
  <si>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</si>
  <si>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</si>
  <si>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</si>
  <si>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</si>
  <si>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</si>
  <si>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</si>
  <si>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</si>
  <si>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</si>
  <si>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</si>
  <si>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</si>
  <si>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</si>
  <si>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</si>
  <si>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</si>
  <si>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</si>
  <si>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</si>
  <si>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</si>
  <si>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</si>
  <si>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</si>
  <si>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</si>
  <si>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</si>
  <si>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</si>
  <si>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</si>
  <si>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</si>
  <si>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</si>
  <si>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</si>
  <si>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</si>
  <si>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</si>
  <si>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</si>
  <si>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</si>
  <si>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</si>
  <si>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</si>
  <si>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</si>
  <si>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</si>
  <si>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</si>
  <si>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</si>
  <si>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</si>
  <si>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</si>
  <si>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</si>
  <si>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</si>
  <si>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</si>
  <si>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</si>
  <si>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</si>
  <si>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</si>
  <si>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</si>
  <si>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</si>
  <si>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</si>
  <si>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</si>
  <si>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</si>
  <si>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</si>
  <si>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</si>
  <si>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</si>
  <si>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</si>
  <si>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</si>
  <si>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</si>
  <si>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</si>
  <si>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</si>
  <si>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</si>
  <si>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</si>
  <si>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</si>
  <si>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</si>
  <si>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</si>
  <si>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</si>
  <si>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</si>
  <si>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</si>
  <si>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</si>
  <si>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</si>
  <si>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</si>
  <si>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</si>
  <si>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</si>
  <si>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</si>
  <si>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</si>
  <si>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</si>
  <si>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</si>
  <si>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</si>
  <si>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</si>
  <si>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</si>
  <si>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</si>
  <si>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</si>
  <si>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</si>
  <si>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</si>
  <si>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</si>
  <si>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</si>
  <si>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</si>
  <si>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</si>
  <si>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</si>
  <si>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</si>
  <si>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</si>
  <si>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</si>
  <si>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</si>
  <si>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</si>
  <si>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</si>
  <si>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</si>
  <si>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</si>
  <si>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</si>
  <si>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</si>
  <si>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</si>
  <si>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</si>
  <si>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</si>
  <si>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</si>
  <si>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</si>
  <si>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</si>
  <si>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</si>
  <si>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</si>
  <si>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</si>
  <si>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</si>
  <si>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</si>
  <si>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</si>
  <si>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</si>
  <si>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</si>
  <si>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</si>
  <si>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</si>
  <si>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</si>
  <si>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</si>
  <si>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</si>
  <si>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</si>
  <si>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</si>
  <si>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</si>
  <si>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</si>
  <si>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</si>
  <si>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</si>
  <si>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</si>
  <si>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</si>
  <si>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</si>
  <si>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</si>
  <si>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</si>
  <si>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</si>
  <si>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</si>
  <si>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</si>
  <si>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</si>
  <si>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</si>
  <si>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</si>
  <si>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</si>
  <si>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</si>
  <si>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</si>
  <si>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</si>
  <si>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</si>
  <si>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</si>
  <si>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</si>
  <si>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</si>
  <si>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</si>
  <si>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</si>
  <si>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</si>
  <si>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</si>
  <si>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</si>
  <si>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</si>
  <si>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</si>
  <si>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</si>
  <si>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</si>
  <si>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</si>
  <si>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</si>
  <si>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</si>
  <si>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</si>
  <si>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</si>
  <si>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</si>
  <si>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</si>
  <si>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</si>
  <si>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</si>
  <si>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</si>
  <si>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</si>
  <si>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</si>
  <si>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</si>
  <si>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</si>
  <si>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</si>
  <si>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</si>
  <si>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</si>
  <si>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</si>
  <si>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</si>
  <si>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</si>
  <si>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</si>
  <si>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</si>
  <si>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</si>
  <si>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</si>
  <si>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</si>
  <si>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</si>
  <si>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</si>
  <si>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</si>
  <si>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</si>
  <si>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</si>
  <si>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</si>
  <si>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</si>
  <si>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</si>
  <si>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</si>
  <si>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</si>
  <si>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</si>
  <si>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</si>
  <si>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</si>
  <si>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</si>
  <si>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</si>
  <si>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</si>
  <si>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</si>
  <si>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</si>
  <si>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</si>
  <si>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</si>
  <si>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</si>
  <si>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</si>
  <si>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</si>
  <si>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</si>
  <si>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</si>
  <si>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</si>
  <si>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</si>
  <si>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</si>
  <si>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</si>
  <si>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</si>
  <si>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</si>
  <si>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</si>
  <si>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</si>
  <si>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</si>
  <si>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</si>
  <si>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</si>
  <si>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</si>
  <si>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</si>
  <si>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</si>
  <si>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</si>
  <si>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</si>
  <si>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</si>
  <si>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</si>
  <si>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</si>
  <si>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</si>
  <si>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</si>
  <si>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</si>
  <si>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</si>
  <si>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</si>
  <si>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</si>
  <si>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</si>
  <si>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</si>
  <si>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</si>
  <si>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</si>
  <si>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</si>
  <si>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</si>
  <si>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</si>
  <si>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</si>
  <si>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</si>
  <si>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</si>
  <si>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</si>
  <si>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</si>
  <si>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</si>
  <si>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</si>
  <si>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</si>
  <si>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</si>
  <si>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</si>
  <si>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</si>
  <si>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</si>
  <si>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</si>
  <si>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</si>
  <si>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</si>
  <si>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</si>
  <si>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</si>
  <si>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</si>
  <si>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</si>
  <si>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</si>
  <si>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</si>
  <si>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</si>
  <si>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</si>
  <si>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</si>
  <si>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</si>
  <si>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</si>
  <si>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</si>
  <si>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</si>
  <si>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</si>
  <si>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</si>
  <si>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</si>
  <si>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</si>
  <si>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</si>
  <si>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</si>
  <si>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</si>
  <si>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</si>
  <si>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</si>
  <si>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</si>
  <si>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</si>
  <si>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</si>
  <si>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</si>
  <si>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</si>
  <si>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</si>
  <si>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</si>
  <si>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</si>
  <si>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</si>
  <si>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</si>
  <si>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</si>
  <si>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</si>
  <si>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</si>
  <si>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</si>
  <si>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</si>
  <si>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</si>
  <si>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</si>
  <si>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</si>
  <si>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</si>
  <si>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</si>
  <si>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</si>
  <si>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</si>
  <si>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</si>
  <si>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</si>
  <si>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</si>
  <si>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</si>
  <si>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</si>
  <si>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</si>
  <si>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</si>
  <si>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</si>
  <si>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</si>
  <si>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</si>
  <si>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</si>
  <si>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</si>
  <si>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</si>
  <si>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</si>
  <si>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</si>
  <si>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</si>
  <si>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</si>
  <si>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</si>
  <si>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</si>
  <si>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</si>
  <si>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</si>
  <si>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</si>
  <si>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</si>
  <si>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</si>
  <si>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</si>
  <si>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</si>
  <si>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</si>
  <si>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</si>
  <si>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</si>
  <si>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</si>
  <si>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</si>
  <si>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</si>
  <si>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</si>
  <si>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</si>
  <si>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</si>
  <si>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</si>
  <si>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</si>
  <si>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</si>
  <si>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</si>
  <si>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</si>
  <si>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</si>
  <si>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</si>
  <si>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</si>
  <si>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</si>
  <si>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</si>
  <si>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</si>
  <si>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</si>
  <si>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</si>
  <si>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</si>
  <si>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</si>
  <si>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</si>
  <si>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</si>
  <si>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</si>
  <si>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</si>
  <si>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</si>
  <si>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</si>
  <si>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</si>
  <si>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</si>
  <si>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</si>
  <si>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</si>
  <si>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</si>
  <si>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</si>
  <si>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</si>
  <si>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</si>
  <si>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</si>
  <si>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</si>
  <si>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</si>
  <si>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</si>
  <si>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</si>
  <si>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</si>
  <si>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</si>
  <si>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</si>
  <si>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</si>
  <si>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</si>
  <si>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</si>
  <si>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</si>
  <si>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</si>
  <si>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</si>
  <si>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</si>
  <si>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</si>
  <si>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</si>
  <si>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</si>
  <si>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</si>
  <si>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</si>
  <si>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</si>
  <si>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</si>
  <si>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</si>
  <si>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</si>
  <si>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</si>
  <si>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</si>
  <si>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</si>
  <si>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</si>
  <si>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</si>
  <si>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</si>
  <si>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</si>
  <si>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</si>
  <si>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</si>
  <si>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</si>
  <si>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</si>
  <si>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</si>
  <si>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</si>
  <si>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</si>
  <si>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</si>
  <si>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</si>
  <si>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</si>
  <si>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</si>
  <si>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</si>
  <si>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</si>
  <si>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</si>
  <si>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</si>
  <si>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</si>
  <si>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</si>
  <si>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</si>
  <si>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</si>
  <si>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</si>
  <si>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</si>
  <si>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</si>
  <si>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</si>
  <si>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</si>
  <si>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</si>
  <si>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</si>
  <si>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</si>
  <si>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</si>
  <si>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</si>
  <si>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</si>
  <si>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</si>
  <si>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</si>
  <si>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</si>
  <si>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</si>
  <si>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</si>
  <si>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</si>
  <si>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</si>
  <si>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</si>
  <si>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</si>
  <si>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</si>
  <si>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</si>
  <si>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</si>
  <si>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</si>
  <si>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</si>
  <si>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</si>
  <si>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</si>
  <si>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</si>
  <si>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</si>
  <si>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</si>
  <si>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</si>
  <si>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</si>
  <si>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</si>
  <si>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</si>
  <si>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</si>
  <si>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</si>
  <si>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</si>
  <si>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</si>
  <si>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</si>
  <si>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</si>
  <si>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</si>
  <si>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</si>
  <si>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</si>
  <si>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</si>
  <si>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</si>
  <si>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</si>
  <si>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</si>
  <si>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</si>
  <si>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</si>
  <si>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</si>
  <si>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</si>
  <si>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</si>
  <si>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</si>
  <si>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</si>
  <si>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</si>
  <si>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</si>
  <si>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</si>
  <si>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</si>
  <si>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</si>
  <si>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</si>
  <si>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</si>
  <si>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</si>
  <si>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</si>
  <si>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</si>
  <si>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</si>
  <si>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</si>
  <si>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</si>
  <si>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</si>
  <si>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</si>
  <si>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</si>
  <si>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</si>
  <si>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</si>
  <si>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</si>
  <si>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</si>
  <si>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</si>
  <si>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</si>
  <si>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</si>
  <si>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</si>
  <si>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</si>
  <si>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</si>
  <si>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</si>
  <si>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</si>
  <si>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</si>
  <si>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</si>
  <si>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</si>
  <si>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</si>
  <si>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</si>
  <si>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</si>
  <si>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</si>
  <si>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</si>
  <si>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</si>
  <si>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</si>
  <si>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</si>
  <si>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</si>
  <si>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</si>
  <si>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</si>
  <si>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</si>
  <si>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</si>
  <si>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</si>
  <si>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</si>
  <si>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</si>
  <si>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</si>
  <si>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</si>
  <si>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</si>
  <si>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</si>
  <si>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</si>
  <si>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</si>
  <si>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</si>
  <si>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</si>
  <si>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</si>
  <si>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</si>
  <si>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</si>
  <si>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</si>
  <si>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</si>
  <si>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</si>
  <si>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</si>
  <si>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</si>
  <si>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</si>
  <si>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</si>
  <si>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</si>
  <si>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</si>
  <si>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</si>
  <si>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</si>
  <si>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</si>
  <si>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</si>
  <si>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</si>
  <si>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</si>
  <si>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</si>
  <si>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</si>
  <si>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</si>
  <si>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</si>
  <si>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</si>
  <si>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</si>
  <si>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</si>
  <si>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</si>
  <si>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</si>
  <si>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</si>
  <si>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</si>
  <si>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</si>
  <si>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</si>
  <si>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</si>
  <si>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</si>
  <si>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</si>
  <si>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</si>
  <si>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</si>
  <si>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</si>
  <si>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</si>
  <si>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</si>
  <si>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</si>
  <si>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</si>
  <si>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</si>
  <si>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</si>
  <si>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</si>
  <si>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</si>
  <si>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</si>
  <si>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</si>
  <si>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</si>
  <si>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</si>
  <si>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</si>
  <si>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</si>
  <si>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</si>
  <si>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</si>
  <si>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</si>
  <si>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</si>
  <si>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</si>
  <si>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</si>
  <si>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</si>
  <si>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</si>
  <si>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</si>
  <si>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</si>
  <si>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</si>
  <si>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</si>
  <si>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</si>
  <si>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</si>
  <si>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</si>
  <si>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</si>
  <si>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</si>
  <si>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</si>
  <si>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</si>
  <si>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</si>
  <si>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</si>
  <si>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</si>
  <si>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</si>
  <si>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</si>
  <si>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</si>
  <si>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</si>
  <si>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</si>
  <si>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</si>
  <si>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</si>
  <si>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</si>
  <si>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</si>
  <si>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</si>
  <si>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</si>
  <si>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</si>
  <si>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</si>
  <si>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</si>
  <si>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</si>
  <si>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</si>
  <si>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</si>
  <si>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</si>
  <si>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</si>
  <si>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</si>
  <si>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</si>
  <si>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</si>
  <si>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</si>
  <si>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</si>
  <si>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</si>
  <si>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</si>
  <si>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</si>
  <si>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</si>
  <si>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</si>
  <si>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</si>
  <si>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</si>
  <si>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</si>
  <si>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</si>
  <si>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</si>
  <si>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</si>
  <si>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</si>
  <si>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</si>
  <si>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</si>
  <si>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</si>
  <si>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</si>
  <si>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</si>
  <si>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</si>
  <si>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</si>
  <si>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</si>
  <si>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</si>
  <si>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</si>
  <si>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</si>
  <si>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</si>
  <si>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</si>
  <si>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</si>
  <si>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</si>
  <si>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</si>
  <si>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</si>
  <si>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</si>
  <si>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</si>
  <si>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</si>
  <si>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</si>
  <si>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</si>
  <si>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</si>
  <si>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</si>
  <si>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</si>
  <si>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</si>
  <si>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</si>
  <si>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</si>
  <si>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</si>
  <si>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</si>
  <si>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</si>
  <si>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</si>
  <si>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</si>
  <si>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</si>
  <si>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</si>
  <si>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</si>
  <si>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</si>
  <si>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</si>
  <si>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</si>
  <si>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</si>
  <si>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</si>
  <si>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</si>
  <si>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</si>
  <si>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</si>
  <si>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</si>
  <si>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</si>
  <si>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</si>
  <si>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</si>
  <si>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</si>
  <si>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</si>
  <si>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</si>
  <si>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</si>
  <si>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</si>
  <si>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</si>
  <si>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</si>
  <si>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</si>
  <si>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</si>
  <si>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</si>
  <si>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</si>
  <si>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</si>
  <si>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</si>
  <si>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</si>
  <si>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</si>
  <si>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</si>
  <si>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</si>
  <si>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</si>
  <si>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</si>
  <si>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</si>
  <si>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</si>
  <si>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</si>
  <si>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</si>
  <si>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</si>
  <si>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</si>
  <si>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</si>
  <si>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</si>
  <si>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</si>
  <si>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</si>
  <si>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</si>
  <si>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</si>
  <si>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</si>
  <si>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</si>
  <si>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</si>
  <si>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</si>
  <si>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</si>
  <si>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</si>
  <si>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</si>
  <si>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</si>
  <si>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</si>
  <si>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</si>
  <si>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</si>
  <si>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</si>
  <si>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</si>
  <si>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</si>
  <si>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</si>
  <si>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</si>
  <si>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</si>
  <si>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</si>
  <si>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</si>
  <si>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</si>
  <si>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</si>
  <si>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</si>
  <si>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</si>
  <si>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</si>
  <si>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</si>
  <si>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</si>
  <si>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</si>
  <si>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</si>
  <si>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</si>
  <si>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</si>
  <si>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</si>
  <si>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</si>
  <si>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</si>
  <si>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</si>
  <si>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</si>
  <si>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</si>
  <si>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</si>
  <si>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</si>
  <si>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</si>
  <si>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</si>
  <si>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</si>
  <si>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</si>
  <si>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</si>
  <si>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</si>
  <si>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</si>
  <si>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</si>
  <si>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</si>
  <si>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</si>
  <si>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</si>
  <si>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</si>
  <si>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</si>
  <si>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</si>
  <si>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</si>
  <si>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</si>
  <si>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</si>
  <si>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</si>
  <si>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</si>
  <si>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</si>
  <si>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</si>
  <si>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</si>
  <si>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</si>
  <si>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</si>
  <si>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</si>
  <si>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</si>
  <si>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</si>
  <si>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</si>
  <si>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</si>
  <si>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</si>
  <si>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</si>
  <si>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</si>
  <si>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</si>
  <si>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</si>
  <si>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</si>
  <si>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</si>
  <si>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</si>
  <si>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</si>
  <si>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</si>
  <si>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</si>
  <si>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</si>
  <si>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</si>
  <si>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</si>
  <si>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</si>
  <si>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</si>
  <si>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</si>
  <si>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</si>
  <si>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</si>
  <si>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</si>
  <si>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</si>
  <si>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</si>
  <si>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</si>
  <si>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</si>
  <si>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</si>
  <si>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</si>
  <si>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</si>
  <si>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</si>
  <si>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</si>
  <si>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</si>
  <si>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</si>
  <si>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</si>
  <si>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</si>
  <si>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</si>
  <si>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</si>
  <si>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</si>
  <si>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</si>
  <si>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</si>
  <si>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</si>
  <si>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</si>
  <si>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</si>
  <si>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</si>
  <si>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</si>
  <si>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</si>
  <si>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</si>
  <si>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</si>
  <si>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</si>
  <si>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</si>
  <si>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</si>
  <si>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</si>
  <si>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</si>
  <si>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</si>
  <si>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</si>
  <si>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</si>
  <si>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</si>
  <si>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</si>
  <si>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</si>
  <si>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</si>
  <si>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</si>
  <si>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</si>
  <si>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</si>
  <si>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</si>
  <si>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</si>
  <si>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</si>
  <si>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</si>
  <si>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</si>
  <si>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</si>
  <si>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</si>
  <si>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</si>
  <si>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</si>
  <si>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</si>
  <si>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</si>
  <si>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</si>
  <si>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</si>
  <si>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</si>
  <si>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</si>
  <si>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</si>
  <si>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</si>
  <si>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</si>
  <si>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</si>
  <si>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</si>
  <si>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</si>
  <si>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</si>
  <si>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</si>
  <si>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</si>
  <si>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</si>
  <si>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</si>
  <si>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</si>
  <si>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</si>
  <si>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</si>
  <si>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</si>
  <si>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</si>
  <si>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</si>
  <si>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</si>
  <si>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</si>
  <si>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</si>
  <si>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</si>
  <si>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</si>
  <si>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</si>
  <si>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</si>
  <si>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</si>
  <si>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</si>
  <si>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</si>
  <si>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</si>
  <si>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</si>
  <si>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</si>
  <si>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</si>
  <si>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</si>
  <si>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</si>
  <si>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</si>
  <si>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</si>
  <si>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</si>
  <si>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</si>
  <si>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</si>
  <si>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</si>
  <si>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</si>
  <si>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</si>
  <si>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</si>
  <si>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</si>
  <si>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</si>
  <si>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</si>
  <si>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</si>
  <si>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</si>
  <si>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</si>
  <si>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</si>
  <si>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</si>
  <si>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</si>
  <si>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</si>
  <si>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</si>
  <si>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</si>
  <si>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</si>
  <si>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</si>
  <si>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</si>
  <si>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</si>
  <si>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</si>
  <si>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</si>
  <si>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</si>
  <si>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</si>
  <si>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</si>
  <si>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</si>
  <si>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</si>
  <si>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</si>
  <si>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</si>
  <si>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</si>
  <si>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</si>
  <si>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</si>
  <si>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</si>
  <si>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</si>
  <si>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</si>
  <si>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</si>
  <si>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</si>
  <si>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</si>
  <si>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</si>
  <si>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</si>
  <si>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</si>
  <si>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</si>
  <si>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</si>
  <si>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</si>
  <si>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</si>
  <si>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</si>
  <si>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</si>
  <si>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</si>
  <si>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</si>
  <si>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</si>
  <si>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</si>
  <si>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</si>
  <si>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</si>
  <si>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</si>
  <si>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</si>
  <si>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</si>
  <si>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</si>
  <si>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</si>
  <si>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</si>
  <si>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</si>
  <si>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</si>
  <si>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</si>
  <si>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</si>
  <si>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</si>
  <si>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</si>
  <si>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</si>
  <si>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</si>
  <si>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</si>
  <si>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</si>
  <si>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</si>
  <si>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</si>
  <si>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</si>
  <si>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</si>
  <si>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</si>
  <si>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</si>
  <si>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</si>
  <si>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</si>
  <si>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</si>
  <si>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</si>
  <si>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</si>
  <si>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</si>
  <si>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</si>
  <si>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</si>
  <si>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</si>
  <si>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</si>
  <si>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</si>
  <si>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</si>
  <si>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</si>
  <si>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</si>
  <si>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</si>
  <si>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</si>
  <si>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</si>
  <si>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</si>
  <si>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</si>
  <si>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</si>
  <si>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</si>
  <si>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</si>
  <si>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</si>
  <si>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</si>
  <si>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</si>
  <si>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</si>
  <si>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</si>
  <si>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</si>
  <si>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</si>
  <si>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</si>
  <si>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</si>
  <si>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</si>
  <si>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</si>
  <si>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</si>
  <si>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</si>
  <si>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</si>
  <si>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</si>
  <si>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</si>
  <si>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</si>
  <si>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</si>
  <si>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</si>
  <si>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</si>
  <si>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</si>
  <si>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</si>
  <si>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</si>
  <si>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</si>
  <si>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</si>
  <si>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</si>
  <si>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</si>
  <si>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</si>
  <si>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</si>
  <si>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</si>
  <si>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</si>
  <si>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</si>
  <si>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</si>
  <si>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</si>
  <si>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</si>
  <si>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</si>
  <si>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</si>
  <si>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</si>
  <si>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</si>
  <si>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</si>
  <si>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</si>
  <si>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</si>
  <si>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</si>
  <si>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</si>
  <si>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</si>
  <si>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</si>
  <si>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</si>
  <si>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</si>
  <si>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</si>
  <si>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</si>
  <si>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</si>
  <si>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</si>
  <si>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</si>
  <si>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</si>
  <si>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</si>
  <si>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</si>
  <si>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</si>
  <si>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</si>
  <si>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</si>
  <si>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</si>
  <si>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</si>
  <si>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</si>
  <si>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</si>
  <si>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</si>
  <si>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</si>
  <si>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</si>
  <si>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</si>
  <si>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</si>
  <si>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</si>
  <si>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</si>
  <si>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</si>
  <si>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</si>
  <si>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</si>
  <si>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</si>
  <si>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</si>
  <si>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</si>
  <si>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</si>
  <si>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</si>
  <si>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</si>
  <si>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</si>
  <si>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</si>
  <si>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</si>
  <si>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</si>
  <si>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</si>
  <si>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</si>
  <si>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</si>
  <si>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</si>
  <si>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</si>
  <si>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</si>
  <si>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</si>
  <si>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</si>
  <si>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</si>
  <si>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</si>
  <si>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</si>
  <si>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</si>
  <si>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</si>
  <si>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</si>
  <si>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</si>
  <si>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</si>
  <si>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</si>
  <si>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</si>
  <si>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</si>
  <si>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</si>
  <si>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</si>
  <si>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</si>
  <si>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</si>
  <si>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</si>
  <si>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</si>
  <si>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</si>
  <si>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</si>
  <si>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</si>
  <si>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</si>
  <si>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</si>
  <si>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</si>
  <si>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</si>
  <si>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</si>
  <si>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</si>
  <si>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</si>
  <si>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</si>
  <si>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</si>
  <si>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</si>
  <si>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</si>
  <si>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</si>
  <si>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</si>
  <si>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</si>
  <si>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</si>
  <si>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</si>
  <si>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</si>
  <si>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</si>
  <si>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</si>
  <si>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</si>
  <si>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</si>
  <si>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</si>
  <si>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</si>
  <si>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</si>
  <si>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</si>
  <si>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</si>
  <si>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</si>
  <si>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</si>
  <si>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</si>
  <si>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</si>
  <si>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</si>
  <si>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</si>
  <si>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</si>
  <si>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</si>
  <si>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</si>
  <si>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</si>
  <si>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</si>
  <si>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</si>
  <si>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</si>
  <si>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</si>
  <si>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</si>
  <si>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</si>
  <si>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</si>
  <si>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</si>
  <si>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</si>
  <si>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</si>
  <si>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</si>
  <si>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</si>
  <si>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</si>
  <si>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</si>
  <si>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</si>
  <si>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</si>
  <si>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</si>
  <si>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</si>
  <si>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</si>
  <si>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</si>
  <si>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</si>
  <si>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</si>
  <si>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</si>
  <si>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</si>
  <si>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</si>
  <si>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</si>
  <si>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</si>
  <si>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</si>
  <si>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</si>
  <si>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</si>
  <si>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</si>
  <si>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</si>
  <si>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</si>
  <si>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</si>
  <si>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</si>
  <si>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</si>
  <si>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</si>
  <si>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</si>
  <si>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</si>
  <si>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</si>
  <si>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</si>
  <si>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</si>
  <si>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</si>
  <si>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</si>
  <si>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</si>
  <si>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</si>
  <si>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</si>
  <si>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</si>
  <si>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</si>
  <si>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</si>
  <si>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</si>
  <si>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</si>
  <si>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</si>
  <si>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</si>
  <si>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</si>
  <si>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</si>
  <si>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</si>
  <si>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</si>
  <si>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</si>
  <si>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</si>
  <si>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</si>
  <si>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</si>
  <si>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</si>
  <si>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</si>
  <si>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</si>
  <si>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</si>
  <si>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</si>
  <si>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</si>
  <si>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</si>
  <si>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</si>
  <si>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</si>
  <si>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</si>
  <si>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</si>
  <si>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</si>
  <si>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</si>
  <si>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</si>
  <si>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</si>
  <si>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</si>
  <si>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</si>
  <si>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</si>
  <si>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</si>
  <si>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</si>
  <si>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</si>
  <si>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</si>
  <si>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</si>
  <si>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</si>
  <si>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</si>
  <si>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</si>
  <si>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</si>
  <si>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</si>
  <si>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</si>
  <si>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</si>
  <si>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</si>
  <si>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</si>
  <si>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</si>
  <si>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</si>
  <si>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</si>
  <si>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</si>
  <si>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</si>
  <si>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</si>
  <si>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</si>
  <si>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</si>
  <si>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</si>
  <si>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</si>
  <si>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</si>
  <si>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</si>
  <si>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</si>
  <si>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</si>
  <si>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</si>
  <si>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</si>
  <si>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</si>
  <si>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</si>
  <si>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</si>
  <si>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</si>
  <si>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</si>
  <si>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</si>
  <si>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</si>
  <si>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</si>
  <si>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</si>
  <si>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</si>
  <si>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</si>
  <si>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</si>
  <si>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</si>
  <si>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</si>
  <si>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</si>
  <si>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</si>
  <si>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</si>
  <si>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</si>
  <si>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</si>
  <si>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</si>
  <si>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</si>
  <si>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</si>
  <si>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</si>
  <si>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</si>
  <si>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</si>
  <si>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</si>
  <si>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</si>
  <si>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</si>
  <si>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</si>
  <si>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</si>
  <si>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</si>
  <si>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</si>
  <si>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</si>
  <si>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</si>
  <si>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</si>
  <si>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</si>
  <si>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</si>
  <si>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</si>
  <si>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</si>
  <si>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</si>
  <si>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</si>
  <si>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</si>
  <si>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</si>
  <si>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</si>
  <si>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</si>
  <si>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</si>
  <si>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</si>
  <si>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</si>
  <si>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</si>
  <si>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</si>
  <si>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</si>
  <si>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</si>
  <si>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</si>
  <si>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</si>
  <si>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</si>
  <si>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</si>
  <si>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</si>
  <si>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</si>
  <si>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</si>
  <si>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</si>
  <si>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</si>
  <si>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</si>
  <si>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</si>
  <si>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</si>
  <si>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</si>
  <si>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</si>
  <si>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</si>
  <si>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</si>
  <si>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</si>
  <si>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</si>
  <si>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</si>
  <si>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</si>
  <si>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</si>
  <si>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</si>
  <si>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</si>
  <si>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</si>
  <si>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</si>
  <si>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</si>
  <si>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</si>
  <si>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</si>
  <si>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</si>
  <si>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</si>
  <si>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</si>
  <si>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</si>
  <si>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</si>
  <si>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</si>
  <si>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</si>
  <si>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</si>
  <si>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</si>
  <si>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</si>
  <si>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</si>
  <si>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</si>
  <si>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</si>
  <si>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</si>
  <si>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</si>
  <si>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</si>
  <si>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</si>
  <si>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</si>
  <si>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</si>
  <si>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</si>
  <si>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</si>
  <si>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</si>
  <si>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</si>
  <si>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</si>
  <si>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</si>
  <si>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</si>
  <si>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</si>
  <si>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</si>
  <si>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</si>
  <si>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</si>
  <si>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</si>
  <si>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</si>
  <si>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</si>
  <si>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</si>
  <si>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</si>
  <si>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</si>
  <si>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</si>
  <si>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</si>
  <si>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</si>
  <si>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</si>
  <si>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</si>
  <si>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</si>
  <si>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</si>
  <si>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</si>
  <si>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</si>
  <si>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</si>
  <si>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</si>
  <si>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</si>
  <si>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</si>
  <si>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</si>
  <si>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</si>
  <si>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</si>
  <si>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</si>
  <si>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</si>
  <si>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</si>
  <si>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</si>
  <si>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</si>
  <si>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</si>
  <si>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</si>
  <si>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</si>
  <si>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</si>
  <si>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</si>
  <si>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</si>
  <si>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</si>
  <si>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</si>
  <si>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</si>
  <si>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</si>
  <si>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</si>
  <si>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</si>
  <si>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</si>
  <si>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</si>
  <si>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</si>
  <si>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</si>
  <si>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</si>
  <si>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</si>
  <si>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</si>
  <si>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</si>
  <si>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</si>
  <si>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</si>
  <si>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</si>
  <si>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</si>
  <si>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</si>
  <si>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</si>
  <si>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</si>
  <si>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</si>
  <si>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</si>
  <si>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</si>
  <si>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</si>
  <si>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</si>
  <si>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</si>
  <si>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</si>
  <si>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</si>
  <si>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</si>
  <si>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</si>
  <si>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</si>
  <si>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</si>
  <si>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</si>
  <si>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</si>
  <si>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</si>
  <si>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</si>
  <si>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</si>
  <si>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</si>
  <si>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</si>
  <si>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</si>
  <si>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</si>
  <si>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</si>
  <si>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</si>
  <si>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</si>
  <si>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</si>
  <si>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</si>
  <si>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</si>
  <si>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</si>
  <si>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</si>
  <si>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</si>
  <si>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</si>
  <si>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</si>
  <si>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</si>
  <si>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</si>
  <si>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</si>
  <si>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</si>
  <si>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</si>
  <si>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</si>
  <si>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</si>
  <si>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</si>
  <si>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</si>
  <si>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</si>
  <si>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</si>
  <si>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</si>
  <si>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</si>
  <si>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</si>
  <si>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</si>
  <si>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</si>
  <si>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</si>
  <si>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</si>
  <si>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</si>
  <si>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</si>
  <si>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</si>
  <si>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</si>
  <si>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</si>
  <si>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</si>
  <si>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</si>
  <si>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</si>
  <si>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</si>
  <si>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</si>
  <si>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</si>
  <si>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</si>
  <si>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</si>
  <si>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</si>
  <si>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</si>
  <si>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</si>
  <si>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</si>
  <si>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</si>
  <si>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</si>
  <si>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</si>
  <si>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</si>
  <si>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</si>
  <si>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</si>
  <si>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</si>
  <si>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</si>
  <si>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</si>
  <si>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</si>
  <si>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</si>
  <si>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</si>
  <si>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</si>
  <si>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</si>
  <si>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</si>
  <si>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</si>
  <si>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</si>
  <si>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</si>
  <si>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</si>
  <si>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</si>
  <si>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</si>
  <si>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</si>
  <si>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</si>
  <si>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</si>
  <si>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</si>
  <si>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</si>
  <si>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</si>
  <si>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</si>
  <si>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</si>
  <si>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</si>
  <si>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</si>
  <si>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</si>
  <si>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</si>
  <si>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</si>
  <si>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</si>
  <si>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</si>
  <si>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</si>
  <si>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</si>
  <si>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</si>
  <si>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</si>
  <si>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</si>
  <si>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</si>
  <si>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</si>
  <si>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</si>
  <si>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</si>
  <si>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</si>
  <si>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</si>
  <si>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</si>
  <si>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</si>
  <si>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</si>
  <si>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</si>
  <si>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</si>
  <si>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</si>
  <si>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</si>
  <si>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</si>
  <si>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</si>
  <si>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</si>
  <si>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</si>
  <si>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</si>
  <si>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</si>
  <si>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</si>
  <si>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</si>
  <si>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</si>
  <si>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</si>
  <si>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</si>
  <si>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</si>
  <si>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</si>
  <si>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</si>
  <si>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</si>
  <si>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</si>
  <si>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</si>
  <si>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</si>
  <si>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</si>
  <si>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</si>
  <si>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</si>
  <si>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</si>
  <si>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</si>
  <si>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</si>
  <si>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</si>
  <si>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</si>
  <si>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</si>
  <si>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</si>
  <si>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</si>
  <si>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</si>
  <si>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</si>
  <si>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</si>
  <si>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</si>
  <si>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</si>
  <si>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</si>
  <si>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</si>
  <si>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</si>
  <si>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</si>
  <si>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</si>
  <si>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</si>
  <si>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</si>
  <si>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</si>
  <si>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</si>
  <si>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</si>
  <si>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</si>
  <si>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</si>
  <si>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</si>
  <si>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</si>
  <si>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</si>
  <si>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</si>
  <si>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</si>
  <si>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</si>
  <si>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</si>
  <si>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</si>
  <si>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</si>
  <si>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</si>
  <si>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</si>
  <si>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</si>
  <si>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</si>
  <si>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</si>
  <si>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</si>
  <si>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</si>
  <si>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</si>
  <si>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</si>
  <si>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</si>
  <si>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</si>
  <si>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</si>
  <si>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</si>
  <si>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</si>
  <si>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</si>
  <si>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</si>
  <si>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</si>
  <si>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</si>
  <si>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</si>
  <si>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</si>
  <si>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</si>
  <si>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</si>
  <si>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</si>
  <si>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</si>
  <si>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</si>
  <si>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</si>
  <si>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</si>
  <si>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</si>
  <si>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</si>
  <si>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</si>
  <si>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</si>
  <si>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</si>
  <si>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</si>
  <si>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</si>
  <si>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</si>
  <si>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</si>
  <si>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</si>
  <si>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</si>
  <si>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</si>
  <si>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</si>
  <si>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</si>
  <si>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</si>
  <si>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</si>
  <si>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</si>
  <si>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</si>
  <si>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</si>
  <si>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</si>
  <si>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</si>
  <si>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</si>
  <si>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</si>
  <si>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</si>
  <si>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</si>
  <si>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</si>
  <si>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</si>
  <si>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</si>
  <si>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</si>
  <si>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</si>
  <si>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</si>
  <si>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</si>
  <si>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</si>
  <si>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</si>
  <si>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</si>
  <si>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</si>
  <si>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</si>
  <si>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</si>
  <si>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</si>
  <si>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</si>
  <si>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</si>
  <si>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</si>
  <si>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</si>
  <si>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</si>
  <si>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</si>
  <si>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</si>
  <si>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</si>
  <si>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</si>
  <si>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</si>
  <si>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</si>
  <si>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</si>
  <si>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</si>
  <si>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</si>
  <si>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</si>
  <si>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</si>
  <si>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</si>
  <si>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</si>
  <si>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</si>
  <si>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</si>
  <si>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</si>
  <si>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</si>
  <si>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</si>
  <si>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</si>
  <si>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</si>
  <si>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</si>
  <si>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</si>
  <si>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</si>
  <si>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</si>
  <si>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</si>
  <si>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</si>
  <si>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</si>
  <si>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</si>
  <si>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</si>
  <si>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</si>
  <si>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</si>
  <si>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</si>
  <si>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</si>
  <si>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</si>
  <si>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</si>
  <si>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</si>
  <si>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</si>
  <si>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</si>
  <si>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</si>
  <si>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</si>
  <si>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</si>
  <si>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</si>
  <si>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</si>
  <si>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</si>
  <si>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</si>
  <si>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</si>
  <si>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</si>
  <si>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</si>
  <si>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</si>
  <si>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</si>
  <si>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</si>
  <si>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</si>
  <si>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</si>
  <si>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</si>
  <si>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</si>
  <si>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</si>
  <si>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</si>
  <si>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</si>
  <si>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</si>
  <si>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</si>
  <si>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</si>
  <si>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</si>
  <si>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</si>
  <si>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</si>
  <si>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</si>
  <si>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</si>
  <si>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</si>
  <si>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</si>
  <si>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</si>
  <si>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</si>
  <si>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</si>
  <si>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</si>
  <si>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</si>
  <si>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</si>
  <si>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</si>
  <si>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</si>
  <si>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</si>
  <si>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</si>
  <si>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</si>
  <si>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</si>
  <si>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</si>
  <si>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</si>
  <si>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</si>
  <si>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</si>
  <si>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</si>
  <si>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</si>
  <si>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</si>
  <si>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</si>
  <si>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</si>
  <si>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</si>
  <si>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</si>
  <si>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</si>
  <si>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</si>
  <si>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</si>
  <si>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</si>
  <si>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</si>
  <si>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</si>
  <si>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</si>
  <si>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</si>
  <si>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</si>
  <si>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</si>
  <si>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</si>
  <si>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</si>
  <si>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</si>
  <si>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</si>
  <si>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</si>
  <si>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</si>
  <si>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</si>
  <si>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</si>
  <si>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</si>
  <si>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</si>
  <si>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</si>
  <si>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</si>
  <si>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</si>
  <si>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</si>
  <si>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</si>
  <si>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</si>
  <si>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</si>
  <si>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</si>
  <si>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</si>
  <si>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</si>
  <si>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</si>
  <si>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</si>
  <si>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</si>
  <si>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</si>
  <si>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</si>
  <si>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</si>
  <si>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</si>
  <si>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</si>
  <si>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</si>
  <si>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</si>
  <si>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</si>
  <si>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</si>
  <si>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</si>
  <si>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</si>
  <si>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</si>
  <si>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</si>
  <si>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</si>
  <si>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</si>
  <si>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</si>
  <si>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</si>
  <si>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</si>
  <si>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</si>
  <si>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</si>
  <si>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</si>
  <si>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</si>
  <si>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</si>
  <si>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</si>
  <si>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</si>
  <si>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</si>
  <si>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</si>
  <si>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</si>
  <si>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</si>
  <si>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</si>
  <si>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</si>
  <si>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</si>
  <si>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</si>
  <si>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</si>
  <si>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</si>
  <si>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</si>
  <si>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</si>
  <si>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</si>
  <si>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</si>
  <si>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</si>
  <si>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</si>
  <si>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</si>
  <si>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</si>
  <si>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</si>
  <si>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</si>
  <si>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</si>
  <si>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</si>
  <si>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</si>
  <si>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</si>
  <si>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</si>
  <si>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</si>
  <si>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</si>
  <si>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</si>
  <si>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</si>
  <si>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</si>
  <si>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</si>
  <si>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</si>
  <si>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</si>
  <si>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</si>
  <si>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</si>
  <si>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</si>
  <si>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</si>
  <si>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</si>
  <si>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</si>
  <si>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</si>
  <si>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</si>
  <si>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</si>
  <si>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</si>
  <si>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</si>
  <si>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</si>
  <si>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</si>
  <si>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</si>
  <si>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</si>
  <si>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</si>
  <si>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</si>
  <si>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</si>
  <si>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</si>
  <si>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</si>
  <si>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</si>
  <si>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</si>
  <si>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</si>
  <si>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</si>
  <si>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</si>
  <si>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</si>
  <si>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</si>
  <si>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</si>
  <si>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</si>
  <si>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</si>
  <si>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</si>
  <si>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</si>
  <si>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</si>
  <si>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</si>
  <si>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</si>
  <si>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</si>
  <si>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</si>
  <si>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</si>
  <si>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</si>
  <si>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</si>
  <si>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</si>
  <si>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</si>
  <si>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</si>
  <si>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</si>
  <si>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</si>
  <si>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</si>
  <si>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</si>
  <si>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</si>
  <si>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</si>
  <si>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</si>
  <si>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</si>
  <si>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</si>
  <si>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</si>
  <si>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</si>
  <si>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</si>
  <si>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</si>
  <si>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</si>
  <si>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</si>
  <si>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</si>
  <si>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</si>
  <si>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</si>
  <si>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</si>
  <si>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</si>
  <si>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</si>
  <si>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</si>
  <si>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</si>
  <si>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</si>
  <si>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</si>
  <si>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</si>
  <si>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</si>
  <si>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</si>
  <si>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</si>
  <si>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</si>
  <si>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</si>
  <si>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</si>
  <si>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</si>
  <si>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</si>
  <si>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</si>
  <si>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</si>
  <si>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</si>
  <si>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</si>
  <si>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</si>
  <si>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</si>
  <si>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</si>
  <si>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</si>
  <si>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</si>
  <si>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</si>
  <si>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</si>
  <si>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</si>
  <si>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</si>
  <si>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</si>
  <si>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</si>
  <si>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</si>
  <si>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</si>
  <si>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</si>
  <si>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</si>
  <si>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</si>
  <si>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</si>
  <si>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</si>
  <si>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</si>
  <si>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</si>
  <si>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</si>
  <si>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</si>
  <si>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</si>
  <si>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</si>
  <si>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</si>
  <si>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</si>
  <si>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</si>
  <si>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</si>
  <si>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</si>
  <si>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</si>
  <si>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</si>
  <si>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</si>
  <si>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</si>
  <si>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</si>
  <si>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</si>
  <si>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</si>
  <si>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</si>
  <si>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</si>
  <si>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</si>
  <si>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</si>
  <si>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</si>
  <si>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</si>
  <si>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</si>
  <si>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</si>
  <si>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</si>
  <si>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</si>
  <si>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</si>
  <si>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</si>
  <si>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</si>
  <si>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</si>
  <si>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</si>
  <si>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</si>
  <si>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</si>
  <si>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</si>
  <si>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</si>
  <si>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</si>
  <si>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</si>
  <si>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</si>
  <si>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</si>
  <si>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</si>
  <si>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</si>
  <si>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</si>
  <si>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</si>
  <si>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</si>
  <si>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</si>
  <si>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</si>
  <si>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</si>
  <si>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</si>
  <si>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</si>
  <si>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</si>
  <si>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</si>
  <si>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</si>
  <si>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</si>
  <si>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</si>
  <si>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</si>
  <si>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</si>
  <si>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</si>
  <si>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</si>
  <si>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</si>
  <si>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</si>
  <si>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</si>
  <si>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</si>
  <si>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</si>
  <si>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</si>
  <si>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</si>
  <si>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</si>
  <si>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</si>
  <si>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</si>
  <si>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</si>
  <si>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</si>
  <si>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</si>
  <si>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</si>
  <si>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</si>
  <si>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</si>
  <si>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</si>
  <si>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</si>
  <si>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</si>
  <si>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</si>
  <si>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</si>
  <si>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</si>
  <si>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</si>
  <si>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</si>
  <si>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</si>
  <si>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</si>
  <si>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</si>
  <si>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</si>
  <si>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</si>
  <si>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</si>
  <si>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</si>
  <si>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</si>
  <si>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</si>
  <si>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</si>
  <si>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</si>
  <si>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</si>
  <si>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</si>
  <si>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</si>
  <si>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</si>
  <si>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</si>
  <si>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</si>
  <si>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</si>
  <si>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</si>
  <si>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</si>
  <si>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</si>
  <si>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</si>
  <si>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</si>
  <si>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</si>
  <si>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</si>
  <si>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</si>
  <si>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</si>
  <si>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</si>
  <si>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</si>
  <si>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</si>
  <si>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</si>
  <si>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</si>
  <si>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</si>
  <si>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</si>
  <si>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</si>
  <si>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</si>
  <si>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</si>
  <si>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</si>
  <si>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</si>
  <si>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</si>
  <si>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</si>
  <si>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</si>
  <si>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</si>
  <si>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</si>
  <si>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</si>
  <si>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</si>
  <si>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</si>
  <si>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</si>
  <si>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</si>
  <si>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</si>
  <si>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</si>
  <si>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</si>
  <si>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</si>
  <si>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</si>
  <si>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</si>
  <si>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</si>
  <si>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</si>
  <si>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</si>
  <si>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</si>
  <si>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</si>
  <si>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</si>
  <si>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</si>
  <si>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</si>
  <si>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</si>
  <si>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</si>
  <si>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</si>
  <si>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</si>
  <si>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</si>
  <si>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</si>
  <si>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</si>
  <si>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</si>
  <si>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</si>
  <si>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</si>
  <si>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</si>
  <si>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</si>
  <si>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</si>
  <si>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</si>
  <si>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</si>
  <si>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</si>
  <si>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</si>
  <si>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</si>
  <si>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</si>
  <si>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</si>
  <si>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</si>
  <si>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</si>
  <si>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</si>
  <si>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</si>
  <si>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</si>
  <si>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</si>
  <si>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</si>
  <si>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</si>
  <si>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</si>
  <si>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</si>
  <si>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</si>
  <si>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</si>
  <si>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</si>
  <si>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</si>
  <si>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</si>
  <si>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</si>
  <si>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</si>
  <si>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</si>
  <si>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</si>
  <si>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</si>
  <si>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</si>
  <si>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</si>
  <si>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</si>
  <si>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</si>
  <si>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</si>
  <si>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</si>
  <si>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</si>
  <si>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</si>
  <si>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</si>
  <si>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</si>
  <si>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</si>
  <si>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</si>
  <si>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</si>
  <si>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</si>
  <si>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</si>
  <si>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</si>
  <si>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</si>
  <si>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</si>
  <si>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</si>
  <si>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</si>
  <si>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</si>
  <si>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</si>
  <si>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</si>
  <si>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</si>
  <si>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</si>
  <si>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</si>
  <si>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</si>
  <si>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</si>
  <si>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</si>
  <si>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</si>
  <si>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</si>
  <si>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</si>
  <si>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</si>
  <si>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</si>
  <si>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</si>
  <si>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</si>
  <si>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</si>
  <si>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</si>
  <si>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</si>
  <si>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</si>
  <si>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</si>
  <si>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</si>
  <si>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</si>
  <si>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</si>
  <si>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</si>
  <si>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</si>
  <si>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</si>
  <si>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</si>
  <si>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</si>
  <si>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</si>
  <si>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</si>
  <si>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</si>
  <si>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</si>
  <si>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</si>
  <si>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</si>
  <si>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</si>
  <si>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</si>
  <si>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</si>
  <si>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</si>
  <si>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</si>
  <si>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</si>
  <si>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</si>
  <si>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</si>
  <si>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</si>
  <si>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</si>
  <si>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</si>
  <si>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</si>
  <si>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</si>
  <si>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</si>
  <si>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</si>
  <si>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</si>
  <si>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</si>
  <si>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</si>
  <si>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</si>
  <si>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</si>
  <si>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</si>
  <si>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</si>
  <si>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</si>
  <si>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</si>
  <si>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</si>
  <si>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</si>
  <si>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</si>
  <si>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</si>
  <si>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</si>
  <si>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</si>
  <si>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</si>
  <si>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</si>
  <si>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</si>
  <si>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</si>
  <si>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</si>
  <si>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</si>
  <si>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</si>
  <si>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</si>
  <si>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</si>
  <si>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</si>
  <si>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</si>
  <si>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</si>
  <si>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</si>
  <si>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</si>
  <si>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</si>
  <si>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</si>
  <si>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</si>
  <si>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</si>
  <si>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</si>
  <si>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</si>
  <si>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</si>
  <si>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</si>
  <si>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</si>
  <si>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</si>
  <si>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</si>
  <si>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</si>
  <si>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</si>
  <si>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</si>
  <si>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</si>
  <si>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</si>
  <si>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</si>
  <si>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</si>
  <si>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</si>
  <si>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</si>
  <si>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</si>
  <si>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</si>
  <si>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</si>
  <si>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</si>
  <si>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</si>
  <si>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</si>
  <si>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</si>
  <si>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</si>
  <si>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</si>
  <si>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</si>
  <si>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</si>
  <si>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</si>
  <si>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</si>
  <si>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</si>
  <si>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</si>
  <si>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</si>
  <si>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</si>
  <si>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</si>
  <si>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</si>
  <si>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</si>
  <si>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</si>
  <si>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</si>
  <si>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</si>
  <si>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</si>
  <si>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</si>
  <si>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</si>
  <si>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</si>
  <si>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</si>
  <si>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</si>
  <si>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</si>
  <si>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</si>
  <si>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</si>
  <si>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</si>
  <si>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</si>
  <si>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</si>
  <si>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</si>
  <si>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</si>
  <si>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</si>
  <si>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</si>
  <si>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</si>
  <si>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</si>
  <si>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</si>
  <si>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</si>
  <si>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</si>
  <si>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</si>
  <si>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</si>
  <si>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</si>
  <si>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</si>
  <si>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</si>
  <si>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</si>
  <si>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</si>
  <si>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</si>
  <si>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</si>
  <si>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</si>
  <si>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</si>
  <si>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</si>
  <si>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</si>
  <si>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</si>
  <si>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</si>
  <si>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</si>
  <si>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</si>
  <si>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</si>
  <si>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</si>
  <si>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</si>
  <si>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</si>
  <si>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</si>
  <si>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</si>
  <si>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</si>
  <si>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</si>
  <si>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</si>
  <si>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</si>
  <si>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</si>
  <si>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</si>
  <si>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</si>
  <si>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</si>
  <si>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</si>
  <si>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</si>
  <si>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</si>
  <si>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</si>
  <si>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</si>
  <si>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</si>
  <si>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</si>
  <si>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</si>
  <si>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</si>
  <si>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</si>
  <si>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</si>
  <si>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</si>
  <si>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</si>
  <si>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</si>
  <si>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</si>
  <si>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</si>
  <si>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</si>
  <si>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</si>
  <si>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</si>
  <si>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</si>
  <si>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</si>
  <si>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</si>
  <si>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</si>
  <si>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</si>
  <si>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</si>
  <si>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</si>
  <si>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</si>
  <si>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</si>
  <si>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</si>
  <si>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</si>
  <si>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</si>
  <si>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</si>
  <si>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</si>
  <si>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</si>
  <si>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</si>
  <si>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</si>
  <si>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</si>
  <si>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</si>
  <si>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</si>
  <si>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</si>
  <si>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</si>
  <si>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</si>
  <si>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</si>
  <si>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</si>
  <si>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</si>
  <si>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</si>
  <si>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</si>
  <si>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</si>
  <si>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</si>
  <si>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</si>
  <si>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</si>
  <si>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</si>
  <si>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</si>
  <si>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</si>
  <si>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</si>
  <si>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</si>
  <si>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</si>
  <si>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</si>
  <si>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</si>
  <si>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</si>
  <si>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</si>
  <si>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</si>
  <si>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</si>
  <si>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</si>
  <si>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</si>
  <si>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</si>
  <si>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</si>
  <si>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</si>
  <si>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</si>
  <si>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</si>
  <si>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</si>
  <si>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</si>
  <si>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</si>
  <si>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</si>
  <si>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</si>
  <si>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</si>
  <si>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</si>
  <si>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</si>
  <si>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</si>
  <si>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</si>
  <si>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</si>
  <si>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</si>
  <si>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</si>
  <si>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</si>
  <si>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</si>
  <si>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</si>
  <si>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</si>
  <si>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</si>
  <si>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</si>
  <si>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</si>
  <si>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</si>
  <si>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</si>
  <si>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</si>
  <si>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</si>
  <si>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</si>
  <si>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</si>
  <si>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</si>
  <si>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</si>
  <si>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</si>
  <si>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</si>
  <si>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</si>
  <si>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</si>
  <si>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</si>
  <si>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</si>
  <si>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</si>
  <si>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</si>
  <si>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</si>
  <si>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</si>
  <si>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</si>
  <si>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</si>
  <si>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</si>
  <si>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</si>
  <si>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</si>
  <si>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</si>
  <si>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</si>
  <si>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</si>
  <si>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</si>
  <si>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</si>
  <si>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</si>
  <si>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</si>
  <si>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</si>
  <si>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</si>
  <si>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</si>
  <si>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</si>
  <si>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</si>
  <si>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</si>
  <si>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</si>
  <si>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</si>
  <si>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</si>
  <si>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</si>
  <si>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</si>
  <si>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</si>
  <si>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</si>
  <si>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</si>
  <si>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</si>
  <si>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</si>
  <si>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</si>
  <si>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</si>
  <si>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</si>
  <si>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</si>
  <si>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</si>
  <si>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</si>
  <si>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</si>
  <si>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</si>
  <si>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</si>
  <si>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</si>
  <si>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</si>
  <si>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</si>
  <si>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</si>
  <si>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</si>
  <si>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</si>
  <si>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</si>
  <si>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</si>
  <si>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</si>
  <si>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</si>
  <si>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</si>
  <si>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</si>
  <si>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</si>
  <si>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</si>
  <si>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</si>
  <si>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</si>
  <si>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</si>
  <si>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</si>
  <si>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</si>
  <si>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</si>
  <si>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</si>
  <si>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</si>
  <si>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</si>
  <si>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</si>
  <si>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</si>
  <si>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</si>
  <si>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</si>
  <si>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</si>
  <si>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</si>
  <si>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</si>
  <si>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</si>
  <si>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</si>
  <si>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</si>
  <si>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</si>
  <si>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</si>
  <si>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</si>
  <si>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</si>
  <si>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</si>
  <si>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</si>
  <si>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</si>
  <si>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</si>
  <si>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</si>
  <si>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</si>
  <si>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</si>
  <si>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</si>
  <si>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</si>
  <si>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</si>
  <si>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</si>
  <si>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</si>
  <si>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</si>
  <si>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</si>
  <si>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</si>
  <si>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</si>
  <si>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</si>
  <si>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</si>
  <si>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</si>
  <si>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</si>
  <si>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</si>
  <si>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</si>
  <si>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</si>
  <si>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</si>
  <si>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</si>
  <si>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</si>
  <si>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</si>
  <si>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</si>
  <si>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</si>
  <si>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</si>
  <si>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</si>
  <si>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</si>
  <si>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</si>
  <si>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</si>
  <si>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</si>
  <si>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</si>
  <si>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</si>
  <si>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</si>
  <si>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</si>
  <si>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</si>
  <si>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</si>
  <si>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</si>
  <si>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</si>
  <si>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</si>
  <si>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</si>
  <si>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</si>
  <si>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</si>
  <si>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</si>
  <si>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</si>
  <si>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</si>
  <si>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</si>
  <si>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</si>
  <si>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</si>
  <si>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</si>
  <si>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</si>
  <si>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</si>
  <si>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</si>
  <si>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</si>
  <si>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</si>
  <si>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</si>
  <si>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</si>
  <si>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</si>
  <si>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</si>
  <si>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</si>
  <si>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</si>
  <si>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</si>
  <si>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</si>
  <si>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</si>
  <si>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</si>
  <si>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</si>
  <si>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</si>
  <si>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</si>
  <si>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</si>
  <si>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</si>
  <si>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</si>
  <si>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</si>
  <si>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</si>
  <si>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</si>
  <si>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</si>
  <si>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</si>
  <si>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</si>
  <si>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</si>
  <si>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</si>
  <si>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</si>
  <si>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</si>
  <si>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</si>
  <si>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</si>
  <si>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</si>
  <si>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</si>
  <si>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</si>
  <si>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</si>
  <si>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</si>
  <si>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</si>
  <si>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</si>
  <si>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</si>
  <si>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</si>
  <si>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</si>
  <si>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</si>
  <si>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</si>
  <si>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</si>
  <si>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</si>
  <si>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</si>
  <si>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</si>
  <si>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</si>
  <si>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</si>
  <si>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</si>
  <si>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</si>
  <si>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</si>
  <si>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</si>
  <si>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</si>
  <si>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</si>
  <si>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</si>
  <si>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</si>
  <si>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</si>
  <si>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</si>
  <si>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</si>
  <si>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</si>
  <si>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</si>
  <si>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</si>
  <si>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</si>
  <si>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</si>
  <si>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</si>
  <si>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</si>
  <si>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</si>
  <si>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</si>
  <si>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</si>
  <si>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</si>
  <si>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</si>
  <si>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</si>
  <si>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</si>
  <si>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</si>
  <si>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</si>
  <si>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</si>
  <si>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</si>
  <si>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</si>
  <si>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</si>
  <si>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</si>
  <si>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</si>
  <si>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</si>
  <si>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</si>
  <si>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</si>
  <si>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</si>
  <si>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</si>
  <si>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</si>
  <si>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</si>
  <si>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</si>
  <si>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</si>
  <si>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</si>
  <si>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</si>
  <si>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</si>
  <si>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</si>
  <si>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</si>
  <si>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</si>
  <si>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</si>
  <si>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</si>
  <si>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</si>
  <si>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</si>
  <si>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</si>
  <si>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</si>
  <si>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</si>
  <si>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</si>
  <si>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</si>
  <si>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</si>
  <si>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</si>
  <si>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</si>
  <si>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</si>
  <si>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</si>
  <si>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</si>
  <si>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</si>
  <si>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</si>
  <si>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</si>
  <si>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</si>
  <si>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</si>
  <si>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</si>
  <si>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</si>
  <si>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</si>
  <si>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</si>
  <si>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</si>
  <si>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</si>
  <si>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</si>
  <si>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</si>
  <si>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</si>
  <si>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</si>
  <si>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</si>
  <si>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</si>
  <si>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</si>
  <si>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</si>
  <si>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</si>
  <si>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</si>
  <si>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</si>
  <si>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</si>
  <si>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</si>
  <si>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</si>
  <si>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</si>
  <si>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</si>
  <si>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</si>
  <si>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</si>
  <si>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</si>
  <si>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</si>
  <si>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</si>
  <si>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</si>
  <si>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</si>
  <si>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</si>
  <si>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</si>
  <si>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</si>
  <si>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</si>
  <si>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</si>
  <si>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</si>
  <si>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</si>
  <si>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</si>
  <si>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</si>
  <si>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</si>
  <si>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</si>
  <si>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</si>
  <si>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</si>
  <si>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</si>
  <si>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</si>
  <si>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</si>
  <si>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</si>
  <si>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</si>
  <si>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</si>
  <si>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</si>
  <si>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</si>
  <si>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</si>
  <si>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</si>
  <si>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</si>
  <si>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</si>
  <si>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</si>
  <si>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</si>
  <si>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</si>
  <si>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</si>
  <si>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</si>
  <si>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</si>
  <si>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</si>
  <si>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</si>
  <si>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</si>
  <si>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</si>
  <si>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</si>
  <si>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</si>
  <si>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</si>
  <si>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</si>
  <si>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</si>
  <si>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</si>
  <si>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</si>
  <si>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</si>
  <si>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</si>
  <si>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</si>
  <si>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</si>
  <si>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</si>
  <si>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</si>
  <si>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</si>
  <si>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</si>
  <si>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</si>
  <si>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</si>
  <si>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</si>
  <si>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</si>
  <si>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</si>
  <si>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</si>
  <si>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</si>
  <si>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</si>
  <si>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</si>
  <si>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</si>
  <si>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</si>
  <si>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</si>
  <si>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</si>
  <si>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</si>
  <si>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</si>
  <si>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</si>
  <si>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</si>
  <si>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</si>
  <si>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</si>
  <si>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</si>
  <si>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</si>
  <si>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</si>
  <si>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</si>
  <si>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</si>
  <si>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</si>
  <si>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</si>
  <si>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</si>
  <si>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</si>
  <si>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</si>
  <si>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</si>
  <si>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</si>
  <si>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</si>
  <si>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</si>
  <si>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</si>
  <si>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</si>
  <si>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</si>
  <si>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</si>
  <si>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</si>
  <si>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</si>
  <si>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</si>
  <si>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</si>
  <si>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</si>
  <si>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</si>
  <si>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</si>
  <si>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</si>
  <si>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</si>
  <si>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</si>
  <si>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</si>
  <si>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</si>
  <si>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</si>
  <si>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</si>
  <si>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</si>
  <si>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</si>
  <si>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</si>
  <si>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</si>
  <si>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</si>
  <si>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</si>
  <si>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</si>
  <si>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</si>
  <si>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</si>
  <si>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</si>
  <si>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</si>
  <si>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</si>
  <si>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</si>
  <si>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</si>
  <si>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</si>
  <si>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</si>
  <si>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</si>
  <si>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</si>
  <si>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</si>
  <si>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</si>
  <si>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</si>
  <si>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</si>
  <si>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</si>
  <si>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</si>
  <si>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</si>
  <si>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</si>
  <si>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</si>
  <si>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</si>
  <si>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</si>
  <si>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</si>
  <si>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</si>
  <si>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</si>
  <si>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</si>
  <si>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</si>
  <si>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</si>
  <si>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</si>
  <si>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</si>
  <si>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</si>
  <si>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</si>
  <si>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</si>
  <si>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</si>
  <si>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</si>
  <si>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</si>
  <si>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</si>
  <si>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</si>
  <si>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</si>
  <si>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</si>
  <si>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</si>
  <si>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</si>
  <si>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</si>
  <si>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</si>
  <si>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</si>
  <si>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</si>
  <si>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</si>
  <si>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</si>
  <si>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</si>
  <si>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</si>
  <si>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</si>
  <si>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</si>
  <si>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</si>
  <si>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</si>
  <si>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</si>
  <si>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</si>
  <si>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</si>
  <si>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</si>
  <si>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</si>
  <si>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</si>
  <si>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</si>
  <si>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</si>
  <si>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</si>
  <si>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</si>
  <si>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</si>
  <si>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</si>
  <si>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</si>
  <si>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</si>
  <si>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</si>
  <si>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</si>
  <si>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</si>
  <si>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</si>
  <si>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</si>
  <si>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</si>
  <si>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</si>
  <si>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</si>
  <si>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</si>
  <si>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</si>
  <si>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</si>
  <si>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</si>
  <si>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</si>
  <si>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</si>
  <si>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</si>
  <si>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</si>
  <si>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</si>
  <si>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</si>
  <si>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</si>
  <si>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</si>
  <si>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</si>
  <si>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</si>
  <si>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</si>
  <si>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</si>
  <si>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</si>
  <si>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</si>
  <si>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</si>
  <si>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</si>
  <si>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</si>
  <si>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</si>
  <si>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</si>
  <si>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</si>
  <si>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</si>
  <si>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</si>
  <si>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</si>
  <si>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</si>
  <si>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</si>
  <si>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</si>
  <si>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</si>
  <si>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</si>
  <si>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</si>
  <si>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</si>
  <si>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</si>
  <si>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</si>
  <si>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</si>
  <si>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</si>
  <si>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</si>
  <si>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</si>
  <si>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</si>
  <si>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</si>
  <si>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</si>
  <si>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</si>
  <si>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</si>
  <si>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</si>
  <si>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</si>
  <si>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</si>
  <si>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</si>
  <si>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</si>
  <si>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</si>
  <si>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</si>
  <si>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</si>
  <si>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</si>
  <si>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</si>
  <si>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</si>
  <si>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</si>
  <si>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</si>
  <si>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</si>
  <si>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</si>
  <si>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</si>
  <si>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</si>
  <si>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</si>
  <si>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</si>
  <si>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</si>
  <si>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</si>
  <si>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</si>
  <si>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</si>
  <si>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</si>
  <si>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</si>
  <si>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</si>
  <si>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</si>
  <si>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</si>
  <si>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</si>
  <si>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</si>
  <si>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</si>
  <si>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</si>
  <si>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</si>
  <si>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</si>
  <si>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</si>
  <si>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</si>
  <si>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</si>
  <si>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</si>
  <si>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</si>
  <si>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</si>
  <si>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</si>
  <si>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</si>
  <si>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</si>
  <si>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</si>
  <si>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</si>
  <si>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</si>
  <si>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</si>
  <si>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</si>
  <si>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</si>
  <si>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</si>
  <si>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</si>
  <si>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</si>
  <si>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</si>
  <si>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</si>
  <si>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</si>
  <si>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</si>
  <si>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</si>
  <si>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</si>
  <si>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</si>
  <si>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</si>
  <si>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</si>
  <si>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</si>
  <si>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</si>
  <si>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</si>
  <si>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</si>
  <si>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</si>
  <si>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</si>
  <si>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</si>
  <si>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</si>
  <si>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</si>
  <si>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</si>
  <si>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</si>
  <si>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</si>
  <si>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</si>
  <si>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</si>
  <si>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</si>
  <si>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</si>
  <si>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</si>
  <si>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</si>
  <si>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</si>
  <si>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</si>
  <si>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</si>
  <si>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</si>
  <si>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</si>
  <si>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</si>
  <si>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</si>
  <si>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</si>
  <si>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</si>
  <si>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</si>
  <si>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</si>
  <si>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</si>
  <si>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</si>
  <si>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</si>
  <si>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</si>
  <si>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</si>
  <si>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</si>
  <si>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</si>
  <si>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</si>
  <si>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</si>
  <si>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</si>
  <si>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</si>
  <si>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</si>
  <si>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</si>
  <si>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</si>
  <si>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</si>
  <si>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</si>
  <si>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</si>
  <si>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</si>
  <si>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</si>
  <si>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</si>
  <si>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</si>
  <si>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</si>
  <si>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</si>
  <si>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</si>
  <si>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</si>
  <si>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</si>
  <si>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</si>
  <si>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</si>
  <si>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</si>
  <si>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</si>
  <si>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</si>
  <si>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</si>
  <si>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</si>
  <si>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</si>
  <si>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</si>
  <si>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</si>
  <si>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</si>
  <si>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</si>
  <si>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</si>
  <si>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</si>
  <si>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</si>
  <si>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</si>
  <si>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</si>
  <si>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</si>
  <si>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</si>
  <si>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</si>
  <si>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</si>
  <si>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</si>
  <si>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</si>
  <si>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</si>
  <si>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</si>
  <si>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</si>
  <si>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</si>
  <si>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</si>
  <si>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</si>
  <si>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</si>
  <si>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</si>
  <si>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</si>
  <si>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</si>
  <si>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</si>
  <si>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</si>
  <si>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</si>
  <si>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</si>
  <si>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</si>
  <si>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</si>
  <si>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</si>
  <si>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</si>
  <si>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</si>
  <si>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</si>
  <si>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</si>
  <si>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</si>
  <si>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</si>
  <si>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</si>
  <si>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</si>
  <si>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</si>
  <si>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</si>
  <si>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</si>
  <si>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</si>
  <si>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</si>
  <si>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</si>
  <si>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</si>
  <si>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</si>
  <si>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</si>
  <si>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</si>
  <si>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</si>
  <si>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</si>
  <si>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</si>
  <si>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</si>
  <si>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</si>
  <si>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</si>
  <si>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</si>
  <si>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</si>
  <si>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</si>
  <si>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</si>
  <si>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</si>
  <si>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</si>
  <si>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</si>
  <si>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</si>
  <si>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</si>
  <si>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</si>
  <si>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</si>
  <si>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</si>
  <si>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</si>
  <si>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</si>
  <si>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</si>
  <si>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</si>
  <si>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</si>
  <si>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</si>
  <si>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</si>
  <si>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</si>
  <si>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</si>
  <si>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</si>
  <si>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</si>
  <si>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</si>
  <si>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</si>
  <si>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</si>
  <si>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</si>
  <si>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</si>
  <si>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</si>
  <si>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</si>
  <si>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</si>
  <si>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</si>
  <si>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</si>
  <si>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</si>
  <si>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</si>
  <si>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</si>
  <si>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</si>
  <si>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</si>
  <si>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</si>
  <si>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</si>
  <si>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</si>
  <si>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</si>
  <si>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</si>
  <si>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</si>
  <si>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</si>
  <si>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</si>
  <si>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</si>
  <si>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</si>
  <si>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</si>
  <si>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</si>
  <si>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</si>
  <si>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</si>
  <si>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</si>
  <si>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</si>
  <si>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</si>
  <si>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</si>
  <si>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</si>
  <si>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</si>
  <si>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</si>
  <si>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</si>
  <si>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</si>
  <si>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</si>
  <si>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</si>
  <si>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</si>
  <si>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</si>
  <si>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</si>
  <si>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</si>
  <si>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</si>
  <si>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</si>
  <si>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</si>
  <si>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</si>
  <si>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</si>
  <si>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</si>
  <si>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</si>
  <si>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</si>
  <si>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</si>
  <si>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</si>
  <si>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</si>
  <si>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</si>
  <si>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</si>
  <si>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</si>
  <si>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</si>
  <si>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</si>
  <si>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</si>
  <si>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</si>
  <si>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</si>
  <si>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</si>
  <si>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</si>
  <si>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</si>
  <si>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</si>
  <si>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</si>
  <si>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</si>
  <si>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</si>
  <si>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</si>
  <si>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</si>
  <si>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</si>
  <si>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</si>
  <si>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</si>
  <si>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</si>
  <si>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</si>
  <si>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</si>
  <si>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</si>
  <si>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</si>
  <si>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</si>
  <si>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</si>
  <si>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</si>
  <si>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</si>
  <si>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</si>
  <si>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</si>
  <si>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</si>
  <si>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</si>
  <si>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</si>
  <si>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</si>
  <si>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</si>
  <si>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</si>
  <si>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</si>
  <si>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</si>
  <si>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</si>
  <si>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</si>
  <si>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</si>
  <si>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</si>
  <si>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</si>
  <si>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</si>
  <si>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</si>
  <si>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</si>
  <si>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</si>
  <si>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</si>
  <si>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</si>
  <si>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</si>
  <si>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</si>
  <si>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</si>
  <si>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</si>
  <si>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</si>
  <si>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</si>
  <si>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</si>
  <si>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</si>
  <si>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</si>
  <si>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</si>
  <si>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</si>
  <si>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</si>
  <si>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</si>
  <si>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</si>
  <si>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</si>
  <si>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</si>
  <si>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</si>
  <si>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</si>
  <si>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</si>
  <si>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</si>
  <si>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</si>
  <si>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</si>
  <si>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</si>
  <si>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</si>
  <si>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</si>
  <si>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</si>
  <si>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</si>
  <si>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</si>
  <si>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</si>
  <si>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</si>
  <si>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</si>
  <si>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</si>
  <si>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</si>
  <si>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</si>
  <si>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</si>
  <si>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</si>
  <si>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</si>
  <si>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</si>
  <si>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</si>
  <si>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</si>
  <si>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</si>
  <si>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</si>
  <si>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</si>
  <si>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</si>
  <si>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</si>
  <si>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</si>
  <si>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</si>
  <si>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</si>
  <si>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</si>
  <si>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</si>
  <si>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</si>
  <si>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</si>
  <si>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</si>
  <si>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</si>
  <si>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</si>
  <si>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</si>
  <si>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</si>
  <si>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</si>
  <si>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</si>
  <si>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</si>
  <si>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</si>
  <si>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</si>
  <si>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</si>
  <si>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</si>
  <si>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</si>
  <si>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</si>
  <si>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</si>
  <si>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</si>
  <si>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</si>
  <si>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</si>
  <si>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</si>
  <si>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</si>
  <si>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</si>
  <si>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</si>
  <si>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</si>
  <si>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</si>
  <si>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</si>
  <si>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</si>
  <si>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</si>
  <si>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</si>
  <si>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</si>
  <si>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</si>
  <si>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</si>
  <si>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</si>
  <si>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</si>
  <si>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</si>
  <si>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</si>
  <si>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</si>
  <si>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</si>
  <si>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</si>
  <si>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</si>
  <si>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</si>
  <si>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</si>
  <si>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</si>
  <si>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</si>
  <si>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</si>
  <si>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</si>
  <si>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</si>
  <si>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</si>
  <si>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</si>
  <si>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</si>
  <si>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</si>
  <si>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</si>
  <si>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</si>
  <si>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</si>
  <si>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</si>
  <si>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</si>
  <si>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</si>
  <si>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</si>
  <si>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</si>
  <si>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</si>
  <si>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</si>
  <si>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</si>
  <si>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</si>
  <si>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</si>
  <si>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</si>
  <si>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</si>
  <si>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</si>
  <si>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</si>
  <si>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</si>
  <si>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</si>
  <si>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</si>
  <si>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</si>
  <si>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</si>
  <si>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</si>
  <si>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</si>
  <si>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</si>
  <si>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</si>
  <si>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</si>
  <si>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</si>
  <si>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</si>
  <si>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</si>
  <si>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</si>
  <si>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</si>
  <si>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</si>
  <si>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</si>
  <si>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</si>
  <si>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</si>
  <si>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</si>
  <si>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</si>
  <si>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</si>
  <si>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</si>
  <si>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</si>
  <si>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</si>
  <si>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</si>
  <si>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</si>
  <si>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</si>
  <si>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</si>
  <si>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</si>
  <si>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</si>
  <si>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</si>
  <si>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</si>
  <si>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</si>
  <si>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</si>
  <si>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</si>
  <si>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</si>
  <si>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</si>
  <si>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</si>
  <si>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</si>
  <si>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</si>
  <si>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</si>
  <si>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</si>
  <si>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</si>
  <si>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</si>
  <si>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</si>
  <si>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</si>
  <si>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</si>
  <si>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</si>
  <si>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</si>
  <si>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</si>
  <si>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</si>
  <si>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</si>
  <si>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</si>
  <si>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</si>
  <si>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</si>
  <si>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</si>
  <si>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</si>
  <si>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</si>
  <si>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</si>
  <si>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</si>
  <si>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</si>
  <si>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</si>
  <si>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</si>
  <si>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</si>
  <si>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</si>
  <si>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</si>
  <si>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</si>
  <si>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</si>
  <si>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</si>
  <si>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</si>
  <si>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</si>
  <si>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</si>
  <si>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</si>
  <si>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</si>
  <si>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</si>
  <si>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</si>
  <si>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</si>
  <si>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</si>
  <si>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</si>
  <si>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</si>
  <si>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</si>
  <si>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</si>
  <si>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</si>
  <si>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</si>
  <si>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</si>
  <si>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</si>
  <si>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</si>
  <si>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</si>
  <si>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</si>
  <si>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</si>
  <si>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</si>
  <si>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</si>
  <si>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</si>
  <si>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</si>
  <si>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</si>
  <si>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</si>
  <si>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</si>
  <si>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</si>
  <si>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</si>
  <si>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</si>
  <si>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</si>
  <si>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</si>
  <si>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</si>
  <si>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</si>
  <si>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</si>
  <si>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</si>
  <si>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</si>
  <si>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</si>
  <si>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</si>
  <si>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</si>
  <si>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</si>
  <si>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</si>
  <si>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</si>
  <si>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</si>
  <si>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</si>
  <si>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</si>
  <si>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</si>
  <si>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</si>
  <si>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</si>
  <si>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</si>
  <si>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</si>
  <si>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</si>
  <si>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</si>
  <si>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</si>
  <si>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</si>
  <si>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</si>
  <si>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</si>
  <si>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</si>
  <si>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</si>
  <si>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</si>
  <si>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</si>
  <si>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</si>
  <si>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</si>
  <si>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</si>
  <si>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</si>
  <si>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</si>
  <si>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</si>
  <si>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</si>
  <si>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</si>
  <si>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</si>
  <si>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</si>
  <si>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</si>
  <si>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</si>
  <si>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</si>
  <si>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</si>
  <si>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</si>
  <si>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</si>
  <si>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</si>
  <si>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</si>
  <si>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</si>
  <si>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</si>
  <si>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</si>
  <si>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</si>
  <si>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</si>
  <si>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</si>
  <si>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</si>
  <si>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</si>
  <si>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</si>
  <si>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</si>
  <si>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</si>
  <si>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</si>
  <si>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</si>
  <si>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</si>
  <si>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</si>
  <si>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</si>
  <si>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</si>
  <si>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</si>
  <si>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</si>
  <si>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</si>
  <si>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</si>
  <si>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</si>
  <si>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</si>
  <si>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</si>
  <si>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</si>
  <si>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</si>
  <si>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</si>
  <si>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</si>
  <si>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</si>
  <si>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</si>
  <si>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</si>
  <si>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</si>
  <si>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</si>
  <si>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</si>
  <si>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</si>
  <si>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</si>
  <si>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</si>
  <si>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</si>
  <si>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</si>
  <si>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</si>
  <si>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</si>
  <si>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</si>
  <si>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</si>
  <si>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</si>
  <si>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</si>
  <si>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</si>
  <si>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</si>
  <si>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</si>
  <si>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</si>
  <si>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</si>
  <si>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</si>
  <si>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</si>
  <si>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</si>
  <si>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</si>
  <si>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</si>
  <si>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</si>
  <si>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</si>
  <si>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</si>
  <si>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</si>
  <si>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</si>
  <si>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</si>
  <si>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</si>
  <si>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</si>
  <si>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</si>
  <si>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</si>
  <si>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</si>
  <si>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</si>
  <si>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</si>
  <si>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</si>
  <si>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</si>
  <si>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</si>
  <si>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</si>
  <si>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</si>
  <si>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</si>
  <si>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</si>
  <si>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</si>
  <si>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</si>
  <si>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</si>
  <si>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</si>
  <si>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</si>
  <si>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</si>
  <si>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</si>
  <si>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</si>
  <si>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</si>
  <si>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</si>
  <si>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</si>
  <si>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</si>
  <si>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</si>
  <si>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</si>
  <si>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</si>
  <si>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</si>
  <si>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</si>
  <si>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</si>
  <si>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</si>
  <si>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</si>
  <si>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</si>
  <si>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</si>
  <si>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</si>
  <si>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</si>
  <si>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</si>
  <si>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</si>
  <si>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</si>
  <si>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</si>
  <si>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</si>
  <si>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</si>
  <si>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</si>
  <si>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</si>
  <si>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</si>
  <si>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</si>
  <si>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</si>
  <si>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</si>
  <si>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</si>
  <si>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</si>
  <si>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</si>
  <si>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</si>
  <si>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</si>
  <si>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</si>
  <si>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</si>
  <si>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</si>
  <si>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</si>
  <si>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</si>
  <si>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</si>
  <si>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</si>
  <si>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</si>
  <si>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</si>
  <si>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</si>
  <si>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</si>
  <si>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</si>
  <si>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</si>
  <si>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</si>
  <si>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</si>
  <si>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</si>
  <si>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</si>
  <si>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</si>
  <si>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</si>
  <si>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</si>
  <si>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</si>
  <si>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</si>
  <si>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</si>
  <si>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</si>
  <si>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</si>
  <si>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</si>
  <si>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</si>
  <si>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</si>
  <si>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</si>
  <si>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</si>
  <si>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</si>
  <si>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</si>
  <si>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</si>
  <si>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</si>
  <si>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</si>
  <si>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</si>
  <si>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</si>
  <si>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</si>
  <si>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</si>
  <si>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</si>
  <si>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</si>
  <si>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</si>
  <si>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</si>
  <si>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</si>
  <si>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</si>
  <si>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</si>
  <si>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</si>
  <si>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</si>
  <si>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</si>
  <si>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</si>
  <si>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</si>
  <si>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</si>
  <si>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</si>
  <si>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</si>
  <si>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</si>
  <si>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</si>
  <si>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</si>
  <si>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</si>
  <si>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</si>
  <si>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</si>
  <si>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</si>
  <si>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</si>
  <si>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</si>
  <si>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</si>
  <si>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</si>
  <si>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</si>
  <si>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</si>
  <si>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</si>
  <si>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</si>
  <si>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</si>
  <si>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</si>
  <si>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</si>
  <si>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</si>
  <si>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</si>
  <si>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</si>
  <si>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</si>
  <si>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</si>
  <si>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</si>
  <si>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</si>
  <si>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</si>
  <si>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</si>
  <si>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</si>
  <si>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</si>
  <si>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</si>
  <si>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</si>
  <si>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</si>
  <si>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</si>
  <si>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</si>
  <si>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</si>
  <si>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</si>
  <si>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</si>
  <si>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</si>
  <si>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</si>
  <si>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</si>
  <si>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</si>
  <si>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</si>
  <si>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</si>
  <si>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</si>
  <si>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</si>
  <si>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</si>
  <si>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</si>
  <si>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</si>
  <si>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</si>
  <si>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</si>
  <si>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</si>
  <si>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</si>
  <si>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</si>
  <si>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</si>
  <si>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</si>
  <si>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</si>
  <si>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</si>
  <si>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</si>
  <si>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</si>
  <si>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</si>
  <si>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</si>
  <si>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</si>
  <si>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</si>
  <si>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</si>
  <si>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</si>
  <si>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</si>
  <si>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</si>
  <si>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</si>
  <si>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</si>
  <si>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</si>
  <si>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</si>
  <si>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</si>
  <si>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</si>
  <si>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</si>
  <si>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</si>
  <si>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</si>
  <si>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</si>
  <si>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</si>
  <si>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</si>
  <si>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</si>
  <si>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</si>
  <si>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</si>
  <si>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</si>
  <si>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</si>
  <si>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</si>
  <si>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</si>
  <si>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</si>
  <si>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</si>
  <si>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</si>
  <si>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</si>
  <si>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</si>
  <si>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</si>
  <si>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</si>
  <si>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</si>
  <si>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</si>
  <si>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</si>
  <si>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</si>
  <si>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</si>
  <si>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</si>
  <si>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</si>
  <si>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</si>
  <si>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</si>
  <si>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</si>
  <si>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</si>
  <si>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</si>
  <si>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</si>
  <si>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</si>
  <si>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</si>
  <si>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</si>
  <si>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</si>
  <si>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</si>
  <si>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</si>
  <si>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</si>
  <si>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</si>
  <si>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</si>
  <si>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</si>
  <si>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</si>
  <si>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</si>
  <si>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</si>
  <si>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</si>
  <si>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</si>
  <si>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</si>
  <si>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</si>
  <si>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</si>
  <si>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</si>
  <si>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</si>
  <si>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</si>
  <si>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</si>
  <si>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</si>
  <si>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</si>
  <si>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</si>
  <si>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</si>
  <si>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</si>
  <si>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</si>
  <si>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</si>
  <si>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</si>
  <si>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</si>
  <si>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</si>
  <si>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</si>
  <si>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</si>
  <si>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</si>
  <si>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</si>
  <si>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</si>
  <si>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</si>
  <si>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</si>
  <si>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</si>
  <si>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</si>
  <si>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</si>
  <si>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</si>
  <si>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</si>
  <si>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</si>
  <si>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</si>
  <si>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</si>
  <si>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</si>
  <si>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</si>
  <si>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</si>
  <si>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</si>
  <si>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</si>
  <si>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</si>
  <si>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</si>
  <si>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</si>
  <si>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</si>
  <si>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</si>
  <si>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</si>
  <si>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</si>
  <si>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</si>
  <si>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</si>
  <si>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</si>
  <si>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</si>
  <si>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</si>
  <si>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</si>
  <si>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</si>
  <si>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</si>
  <si>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</si>
  <si>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</si>
  <si>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</si>
  <si>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</si>
  <si>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</si>
  <si>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</si>
  <si>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</si>
  <si>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</si>
  <si>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</si>
  <si>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</si>
  <si>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</si>
  <si>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</si>
  <si>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</si>
  <si>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</si>
  <si>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</si>
  <si>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</si>
  <si>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</si>
  <si>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</si>
  <si>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</si>
  <si>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</si>
  <si>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</si>
  <si>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</si>
  <si>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</si>
  <si>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</si>
  <si>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</si>
  <si>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</si>
  <si>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</si>
  <si>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</si>
  <si>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</si>
  <si>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</si>
  <si>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</si>
  <si>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</si>
  <si>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</si>
  <si>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</si>
  <si>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</si>
  <si>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</si>
  <si>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</si>
  <si>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</si>
  <si>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</si>
  <si>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</si>
  <si>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</si>
  <si>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</si>
  <si>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</si>
  <si>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</si>
  <si>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</si>
  <si>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</si>
  <si>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</si>
  <si>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</si>
  <si>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</si>
  <si>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</si>
  <si>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</si>
  <si>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</si>
  <si>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</si>
  <si>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</si>
  <si>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</si>
  <si>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</si>
  <si>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</si>
  <si>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</si>
  <si>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</si>
  <si>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</si>
  <si>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</si>
  <si>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</si>
  <si>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</si>
  <si>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</si>
  <si>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</si>
  <si>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</si>
  <si>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</si>
  <si>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</si>
  <si>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</si>
  <si>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</si>
  <si>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</si>
  <si>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</si>
  <si>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</si>
  <si>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</si>
  <si>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</si>
  <si>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</si>
  <si>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</si>
  <si>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</si>
  <si>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</si>
  <si>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</si>
  <si>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</si>
  <si>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</si>
  <si>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</si>
  <si>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</si>
  <si>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</si>
  <si>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</si>
  <si>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</si>
  <si>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</si>
  <si>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</si>
  <si>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</si>
  <si>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</si>
  <si>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</si>
  <si>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</si>
  <si>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</si>
  <si>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</si>
  <si>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</si>
  <si>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</si>
  <si>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</si>
  <si>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</si>
  <si>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</si>
  <si>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</si>
  <si>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</si>
  <si>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</si>
  <si>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</si>
  <si>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</si>
  <si>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</si>
  <si>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</si>
  <si>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</si>
  <si>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</si>
  <si>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</si>
  <si>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</si>
  <si>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</si>
  <si>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</si>
  <si>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</si>
  <si>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</si>
  <si>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</si>
  <si>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</si>
  <si>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</si>
  <si>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</si>
  <si>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</si>
  <si>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</si>
  <si>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</si>
  <si>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</si>
  <si>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</si>
  <si>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</si>
  <si>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</si>
  <si>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</si>
  <si>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</si>
  <si>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</si>
  <si>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</si>
  <si>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</si>
  <si>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</si>
  <si>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</si>
  <si>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</si>
  <si>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</si>
  <si>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</si>
  <si>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</si>
  <si>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</si>
  <si>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</si>
  <si>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</si>
  <si>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</si>
  <si>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</si>
  <si>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</si>
  <si>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</si>
  <si>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</si>
  <si>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</si>
  <si>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</si>
  <si>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</si>
  <si>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</si>
  <si>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</si>
  <si>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</si>
  <si>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</si>
  <si>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</si>
  <si>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</si>
  <si>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</si>
  <si>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</si>
  <si>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</si>
  <si>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</si>
  <si>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</si>
  <si>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</si>
  <si>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</si>
  <si>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</si>
  <si>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</si>
  <si>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</si>
  <si>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</si>
  <si>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</si>
  <si>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</si>
  <si>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</si>
  <si>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</si>
  <si>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</si>
  <si>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</si>
  <si>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</si>
  <si>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</si>
  <si>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</si>
  <si>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</si>
  <si>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</si>
  <si>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</si>
  <si>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</si>
  <si>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</si>
  <si>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</si>
  <si>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</si>
  <si>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</si>
  <si>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</si>
  <si>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</si>
  <si>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</si>
  <si>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</si>
  <si>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</si>
  <si>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</si>
  <si>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</si>
  <si>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</si>
  <si>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</si>
  <si>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</si>
  <si>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</si>
  <si>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</si>
  <si>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</si>
  <si>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</si>
  <si>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</si>
  <si>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</si>
  <si>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</si>
  <si>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</si>
  <si>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</si>
  <si>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</si>
  <si>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</si>
  <si>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</si>
  <si>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</si>
  <si>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</si>
  <si>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</si>
  <si>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</si>
  <si>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</si>
  <si>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</si>
  <si>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</si>
  <si>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</si>
  <si>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</si>
  <si>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</si>
  <si>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</si>
  <si>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</si>
  <si>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</si>
  <si>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</si>
  <si>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</si>
  <si>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</si>
  <si>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</si>
  <si>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</si>
  <si>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</si>
  <si>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</si>
  <si>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</si>
  <si>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</si>
  <si>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</si>
  <si>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</si>
  <si>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</si>
  <si>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</si>
  <si>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</si>
  <si>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</si>
  <si>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</si>
  <si>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</si>
  <si>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</si>
  <si>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</si>
  <si>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</si>
  <si>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</si>
  <si>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</si>
  <si>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</si>
  <si>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</si>
  <si>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</si>
  <si>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</si>
  <si>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</si>
  <si>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</si>
  <si>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</si>
  <si>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</si>
  <si>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</si>
  <si>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</si>
  <si>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</si>
  <si>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</si>
  <si>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</si>
  <si>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</si>
  <si>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</si>
  <si>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</si>
  <si>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</si>
  <si>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</si>
  <si>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</si>
  <si>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</si>
  <si>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</si>
  <si>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</si>
  <si>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</si>
  <si>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</si>
  <si>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</si>
  <si>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</si>
  <si>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</si>
  <si>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</si>
  <si>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</si>
  <si>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</si>
  <si>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</si>
  <si>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</si>
  <si>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</si>
  <si>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</si>
  <si>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</si>
  <si>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</si>
  <si>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</si>
  <si>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</si>
  <si>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</si>
  <si>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</si>
  <si>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</si>
  <si>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</si>
  <si>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</si>
  <si>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</si>
  <si>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</si>
  <si>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</si>
  <si>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</si>
  <si>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</si>
  <si>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</si>
  <si>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</si>
  <si>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</si>
  <si>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</si>
  <si>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</si>
  <si>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</si>
  <si>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</si>
  <si>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</si>
  <si>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</si>
  <si>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</si>
  <si>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</si>
  <si>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</si>
  <si>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</si>
  <si>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</si>
  <si>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</si>
  <si>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</si>
  <si>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</si>
  <si>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</si>
  <si>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</si>
  <si>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</si>
  <si>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</si>
  <si>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</si>
  <si>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</si>
  <si>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</si>
  <si>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</si>
  <si>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</si>
  <si>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</si>
  <si>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</si>
  <si>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</si>
  <si>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</si>
  <si>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</si>
  <si>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</si>
  <si>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</si>
  <si>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</si>
  <si>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</si>
  <si>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</si>
  <si>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</si>
  <si>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</si>
  <si>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</si>
  <si>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</si>
  <si>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</si>
  <si>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</si>
  <si>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</si>
  <si>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</si>
  <si>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</si>
  <si>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</si>
  <si>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</si>
  <si>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</si>
  <si>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</si>
  <si>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</si>
  <si>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</si>
  <si>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</si>
  <si>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</si>
  <si>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</si>
  <si>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</si>
  <si>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</si>
  <si>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</si>
  <si>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</si>
  <si>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</si>
  <si>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</si>
  <si>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</si>
  <si>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</si>
  <si>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</si>
  <si>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</si>
  <si>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</si>
  <si>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</si>
  <si>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</si>
  <si>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</si>
  <si>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</si>
  <si>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</si>
  <si>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</si>
  <si>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</si>
  <si>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</si>
  <si>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</si>
  <si>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</si>
  <si>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</si>
  <si>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</si>
  <si>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</si>
  <si>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</si>
  <si>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</si>
  <si>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</si>
  <si>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</si>
  <si>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</si>
  <si>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</si>
  <si>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</si>
  <si>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</si>
  <si>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</si>
  <si>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</si>
  <si>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</si>
  <si>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</si>
  <si>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</si>
  <si>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</si>
  <si>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</si>
  <si>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</si>
  <si>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</si>
  <si>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</si>
  <si>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</si>
  <si>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</si>
  <si>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</si>
  <si>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</si>
  <si>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</si>
  <si>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</si>
  <si>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</si>
  <si>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</si>
  <si>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</si>
  <si>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</si>
  <si>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</si>
  <si>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</si>
  <si>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</si>
  <si>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</si>
  <si>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</si>
  <si>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</si>
  <si>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</si>
  <si>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</si>
  <si>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</si>
  <si>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</si>
  <si>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</si>
  <si>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</si>
  <si>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</si>
  <si>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</si>
  <si>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</si>
  <si>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</si>
  <si>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</si>
  <si>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</si>
  <si>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</si>
  <si>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</si>
  <si>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</si>
  <si>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</si>
  <si>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</si>
  <si>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</si>
  <si>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</si>
  <si>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</si>
  <si>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</si>
  <si>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</si>
  <si>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</si>
  <si>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</si>
  <si>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</si>
  <si>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</si>
  <si>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</si>
  <si>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</si>
  <si>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</si>
  <si>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</si>
  <si>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</si>
  <si>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</si>
  <si>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</si>
  <si>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</si>
  <si>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</si>
  <si>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</si>
  <si>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</si>
  <si>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</si>
  <si>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</si>
  <si>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</si>
  <si>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</si>
  <si>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</si>
  <si>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</si>
  <si>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</si>
  <si>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</si>
  <si>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</si>
  <si>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</si>
  <si>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</si>
  <si>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</si>
  <si>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</si>
  <si>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</si>
  <si>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</si>
  <si>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</si>
  <si>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</si>
  <si>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</si>
  <si>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</si>
  <si>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</si>
  <si>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</si>
  <si>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</si>
  <si>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</si>
  <si>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</si>
  <si>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</si>
  <si>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</si>
  <si>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</si>
  <si>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</si>
  <si>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</si>
  <si>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</si>
  <si>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</si>
  <si>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</si>
  <si>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</si>
  <si>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</si>
  <si>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</si>
  <si>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</si>
  <si>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</si>
  <si>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</si>
  <si>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</si>
  <si>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</si>
  <si>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</si>
  <si>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</si>
  <si>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</si>
  <si>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</si>
  <si>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</si>
  <si>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</si>
  <si>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</si>
  <si>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</si>
  <si>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</si>
  <si>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</si>
  <si>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</si>
  <si>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</si>
  <si>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</si>
  <si>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</si>
  <si>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</si>
  <si>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</si>
  <si>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</si>
  <si>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</si>
  <si>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</si>
  <si>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</si>
  <si>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</si>
  <si>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</si>
  <si>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</si>
  <si>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</si>
  <si>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</si>
  <si>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</si>
  <si>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</si>
  <si>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</si>
  <si>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</si>
  <si>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</si>
  <si>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</si>
  <si>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</si>
  <si>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</si>
  <si>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</si>
  <si>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</si>
  <si>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</si>
  <si>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</si>
  <si>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</si>
  <si>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</si>
  <si>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</si>
  <si>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</si>
  <si>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</si>
  <si>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</si>
  <si>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</si>
  <si>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</si>
  <si>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</si>
  <si>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</si>
  <si>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</si>
  <si>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</si>
  <si>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</si>
  <si>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</si>
  <si>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</si>
  <si>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</si>
  <si>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</si>
  <si>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</si>
  <si>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</si>
  <si>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</si>
  <si>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</si>
  <si>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</si>
  <si>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</si>
  <si>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</si>
  <si>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</si>
  <si>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</si>
  <si>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</si>
  <si>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</si>
  <si>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</si>
  <si>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</si>
  <si>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</si>
  <si>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</si>
  <si>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</si>
  <si>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</si>
  <si>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</si>
  <si>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</si>
  <si>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</si>
  <si>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</si>
  <si>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</si>
  <si>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</si>
  <si>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</si>
  <si>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</si>
  <si>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</si>
  <si>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</si>
  <si>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</si>
  <si>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</si>
  <si>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</si>
  <si>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</si>
  <si>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</si>
  <si>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</si>
  <si>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</si>
  <si>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</si>
  <si>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</si>
  <si>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</si>
  <si>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</si>
  <si>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</si>
  <si>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</si>
  <si>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</si>
  <si>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</si>
  <si>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</si>
  <si>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</si>
  <si>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</si>
  <si>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</si>
  <si>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</si>
  <si>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</si>
  <si>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</si>
  <si>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</si>
  <si>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</si>
  <si>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</si>
  <si>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</si>
  <si>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</si>
  <si>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</si>
  <si>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</si>
  <si>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</si>
  <si>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</si>
  <si>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</si>
  <si>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</si>
  <si>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</si>
  <si>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</si>
  <si>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</si>
  <si>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</si>
  <si>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</si>
  <si>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</si>
  <si>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</si>
  <si>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</si>
  <si>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</si>
  <si>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</si>
  <si>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</si>
  <si>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</si>
  <si>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</si>
  <si>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</si>
  <si>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</si>
  <si>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</si>
  <si>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</si>
  <si>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</si>
  <si>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</si>
  <si>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</si>
  <si>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</si>
  <si>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</si>
  <si>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</si>
  <si>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</si>
  <si>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</si>
  <si>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</si>
  <si>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</si>
  <si>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</si>
  <si>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</si>
  <si>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</si>
  <si>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</si>
  <si>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</si>
  <si>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</si>
  <si>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</si>
  <si>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</si>
  <si>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</si>
  <si>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</si>
  <si>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</si>
  <si>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</si>
  <si>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</si>
  <si>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</si>
  <si>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</si>
  <si>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</si>
  <si>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</si>
  <si>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</si>
  <si>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</si>
  <si>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</si>
  <si>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</si>
  <si>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</si>
  <si>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</si>
  <si>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</si>
  <si>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</si>
  <si>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</si>
  <si>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</si>
  <si>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</si>
  <si>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</si>
  <si>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</si>
  <si>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</si>
  <si>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</si>
  <si>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</si>
  <si>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</si>
  <si>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</si>
  <si>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</si>
  <si>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</si>
  <si>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</si>
  <si>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</si>
  <si>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</si>
  <si>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</si>
  <si>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</si>
  <si>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</si>
  <si>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</si>
  <si>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</si>
  <si>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</si>
  <si>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</si>
  <si>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</si>
  <si>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</si>
  <si>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</si>
  <si>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</si>
  <si>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</si>
  <si>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</si>
  <si>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</si>
  <si>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</si>
  <si>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</si>
  <si>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</si>
  <si>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</si>
  <si>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</si>
  <si>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</si>
  <si>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</si>
  <si>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</si>
  <si>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</si>
  <si>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</si>
  <si>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</si>
  <si>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</si>
  <si>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</si>
  <si>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</si>
  <si>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</si>
  <si>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</si>
  <si>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</si>
  <si>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</si>
  <si>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</si>
  <si>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</si>
  <si>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</si>
  <si>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</si>
  <si>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</si>
  <si>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</si>
  <si>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</si>
  <si>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</si>
  <si>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</si>
  <si>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</si>
  <si>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</si>
  <si>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</si>
  <si>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</si>
  <si>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</si>
  <si>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</si>
  <si>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</si>
  <si>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</si>
  <si>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</si>
  <si>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</si>
  <si>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</si>
  <si>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</si>
  <si>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</si>
  <si>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</si>
  <si>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</si>
  <si>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</si>
  <si>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</si>
  <si>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</si>
  <si>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</si>
  <si>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</si>
  <si>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</si>
  <si>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</si>
  <si>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</si>
  <si>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</si>
  <si>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</si>
  <si>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</si>
  <si>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</si>
  <si>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</si>
  <si>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</si>
  <si>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</si>
  <si>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</si>
  <si>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</si>
  <si>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</si>
  <si>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</si>
  <si>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</si>
  <si>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</si>
  <si>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</si>
  <si>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</si>
  <si>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</si>
  <si>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</si>
  <si>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</si>
  <si>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</si>
  <si>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</si>
  <si>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</si>
  <si>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</si>
  <si>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</si>
  <si>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</si>
  <si>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</si>
  <si>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</si>
  <si>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</si>
  <si>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</si>
  <si>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</si>
  <si>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</si>
  <si>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</si>
  <si>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</si>
  <si>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</si>
  <si>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</si>
  <si>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</si>
  <si>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</si>
  <si>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</si>
  <si>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</si>
  <si>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</si>
  <si>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</si>
  <si>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</si>
  <si>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</si>
  <si>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</si>
  <si>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</si>
  <si>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</si>
  <si>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</si>
  <si>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</si>
  <si>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</si>
  <si>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</si>
  <si>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</si>
  <si>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</si>
  <si>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</si>
  <si>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</si>
  <si>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</si>
  <si>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</si>
  <si>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</si>
  <si>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</si>
  <si>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</si>
  <si>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</si>
  <si>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</si>
  <si>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</si>
  <si>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</si>
  <si>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</si>
  <si>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</si>
  <si>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</si>
  <si>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</si>
  <si>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</si>
  <si>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</si>
  <si>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</si>
  <si>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</si>
  <si>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</si>
  <si>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</si>
  <si>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</si>
  <si>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</si>
  <si>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</si>
  <si>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</si>
  <si>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</si>
  <si>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</si>
  <si>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</si>
  <si>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</si>
  <si>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</si>
  <si>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</si>
  <si>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</si>
  <si>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</si>
  <si>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</si>
  <si>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</si>
  <si>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</si>
  <si>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</si>
  <si>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</si>
  <si>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</si>
  <si>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</si>
  <si>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</si>
  <si>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</si>
  <si>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</si>
  <si>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</si>
  <si>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</si>
  <si>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</si>
  <si>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</si>
  <si>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</si>
  <si>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</si>
  <si>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</si>
  <si>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</si>
  <si>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</si>
  <si>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</si>
  <si>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</si>
  <si>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</si>
  <si>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</si>
  <si>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</si>
  <si>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</si>
  <si>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</si>
  <si>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</si>
  <si>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</si>
  <si>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</si>
  <si>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</si>
  <si>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</si>
  <si>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</si>
  <si>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</si>
  <si>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</si>
  <si>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</si>
  <si>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</si>
  <si>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</si>
  <si>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</si>
  <si>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</si>
  <si>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</si>
  <si>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</si>
  <si>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</si>
  <si>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</si>
  <si>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</si>
  <si>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</si>
  <si>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</si>
  <si>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</si>
  <si>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</si>
  <si>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</si>
  <si>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</si>
  <si>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</si>
  <si>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</si>
  <si>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</si>
  <si>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</si>
  <si>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</si>
  <si>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</si>
  <si>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</si>
  <si>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</si>
  <si>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</si>
  <si>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</si>
  <si>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</si>
  <si>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</si>
  <si>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</si>
  <si>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</si>
  <si>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</si>
  <si>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</si>
  <si>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</si>
  <si>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</si>
  <si>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</si>
  <si>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</si>
  <si>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</si>
  <si>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</si>
  <si>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</si>
  <si>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</si>
  <si>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</si>
  <si>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</si>
  <si>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</si>
  <si>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</si>
  <si>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</si>
  <si>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</si>
  <si>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</si>
  <si>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</si>
  <si>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</si>
  <si>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</si>
  <si>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</si>
  <si>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</si>
  <si>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</si>
  <si>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</si>
  <si>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</si>
  <si>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</si>
  <si>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</si>
  <si>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</si>
  <si>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</si>
  <si>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</si>
  <si>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</si>
  <si>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</si>
  <si>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</si>
  <si>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</si>
  <si>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</si>
  <si>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</si>
  <si>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</si>
  <si>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</si>
  <si>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</si>
  <si>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</si>
  <si>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</si>
  <si>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</si>
  <si>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</si>
  <si>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</si>
  <si>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</si>
  <si>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</si>
  <si>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</si>
  <si>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</si>
  <si>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</si>
  <si>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</si>
  <si>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</si>
  <si>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</si>
  <si>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</si>
  <si>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</si>
  <si>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</si>
  <si>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</si>
  <si>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</si>
  <si>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</si>
  <si>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</si>
  <si>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</si>
  <si>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</si>
  <si>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</si>
  <si>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</si>
  <si>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</si>
  <si>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</si>
  <si>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</si>
  <si>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</si>
  <si>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</si>
  <si>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</si>
  <si>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</si>
  <si>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</si>
  <si>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</si>
  <si>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</si>
  <si>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</si>
  <si>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</si>
  <si>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</si>
  <si>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</si>
  <si>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</si>
  <si>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</si>
  <si>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</si>
  <si>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</si>
  <si>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</si>
  <si>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</si>
  <si>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</si>
  <si>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</si>
  <si>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</si>
  <si>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</si>
  <si>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</si>
  <si>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</si>
  <si>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</si>
  <si>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</si>
  <si>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</si>
  <si>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</si>
  <si>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</si>
  <si>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</si>
  <si>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</si>
  <si>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</si>
  <si>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</si>
  <si>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</si>
  <si>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</si>
  <si>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</si>
  <si>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</si>
  <si>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</si>
  <si>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</si>
  <si>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</si>
  <si>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</si>
  <si>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</si>
  <si>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</si>
  <si>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</si>
  <si>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</si>
  <si>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</si>
  <si>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</si>
  <si>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</si>
  <si>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</si>
  <si>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</si>
  <si>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</si>
  <si>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</si>
  <si>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</si>
  <si>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</si>
  <si>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</si>
  <si>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</si>
  <si>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</si>
  <si>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</si>
  <si>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</si>
  <si>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</si>
  <si>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</si>
  <si>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</si>
  <si>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</si>
  <si>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</si>
  <si>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</si>
  <si>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</si>
  <si>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</si>
  <si>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</si>
  <si>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</si>
  <si>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</si>
  <si>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</si>
  <si>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</si>
  <si>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</si>
  <si>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</si>
  <si>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</si>
  <si>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</si>
  <si>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</si>
  <si>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</si>
  <si>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</si>
  <si>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</si>
  <si>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</si>
  <si>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</si>
  <si>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</si>
  <si>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</si>
  <si>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</si>
  <si>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</si>
  <si>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</si>
  <si>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</si>
  <si>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</si>
  <si>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</si>
  <si>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</si>
  <si>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</si>
  <si>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</si>
  <si>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</si>
  <si>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</si>
  <si>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</si>
  <si>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</si>
  <si>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</si>
  <si>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</si>
  <si>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</si>
  <si>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</si>
  <si>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</si>
  <si>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</si>
  <si>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</si>
  <si>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</si>
  <si>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</si>
  <si>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</si>
  <si>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</si>
  <si>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</si>
  <si>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</si>
  <si>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</si>
  <si>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</si>
  <si>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</si>
  <si>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</si>
  <si>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</si>
  <si>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</si>
  <si>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</si>
  <si>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</si>
  <si>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</si>
  <si>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</si>
  <si>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</si>
  <si>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</si>
  <si>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</si>
  <si>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</si>
  <si>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</si>
  <si>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</si>
  <si>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</si>
  <si>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</si>
  <si>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</si>
  <si>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</si>
  <si>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</si>
  <si>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</si>
  <si>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</si>
  <si>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</si>
  <si>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</si>
  <si>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</si>
  <si>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</si>
  <si>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</si>
  <si>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</si>
  <si>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</si>
  <si>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</si>
  <si>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</si>
  <si>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</si>
  <si>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</si>
  <si>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</si>
  <si>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</si>
  <si>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</si>
  <si>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</si>
  <si>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</si>
  <si>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</si>
  <si>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</si>
  <si>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</si>
  <si>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</si>
  <si>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</si>
  <si>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</si>
  <si>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</si>
  <si>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</si>
  <si>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</si>
  <si>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</si>
  <si>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</si>
  <si>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</si>
  <si>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</si>
  <si>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</si>
  <si>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</si>
  <si>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</si>
  <si>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</si>
  <si>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</si>
  <si>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</si>
  <si>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</si>
  <si>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</si>
  <si>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</si>
  <si>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</si>
  <si>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</si>
  <si>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</si>
  <si>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</si>
  <si>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</si>
  <si>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</si>
  <si>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</si>
  <si>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</si>
  <si>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</si>
  <si>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</si>
  <si>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</si>
  <si>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</si>
  <si>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</si>
  <si>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</si>
  <si>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</si>
  <si>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</si>
  <si>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</si>
  <si>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</si>
  <si>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</si>
  <si>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</si>
  <si>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</si>
  <si>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</si>
  <si>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</si>
  <si>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</si>
  <si>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</si>
  <si>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</si>
  <si>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</si>
  <si>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</si>
  <si>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</si>
  <si>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</si>
  <si>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</si>
  <si>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</si>
  <si>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</si>
  <si>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</si>
  <si>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</si>
  <si>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</si>
  <si>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</si>
  <si>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</si>
  <si>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</si>
  <si>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</si>
  <si>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</si>
  <si>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</si>
  <si>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</si>
  <si>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</si>
  <si>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</si>
  <si>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</si>
  <si>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</si>
  <si>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</si>
  <si>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</si>
  <si>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</si>
  <si>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</si>
  <si>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</si>
  <si>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</si>
  <si>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</si>
  <si>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</si>
  <si>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</si>
  <si>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</si>
  <si>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</si>
  <si>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</si>
  <si>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</si>
  <si>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</si>
  <si>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</si>
  <si>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</si>
  <si>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</si>
  <si>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</si>
  <si>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</si>
  <si>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</si>
  <si>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</si>
  <si>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</si>
  <si>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</si>
  <si>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</si>
  <si>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</si>
  <si>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</si>
  <si>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</si>
  <si>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</si>
  <si>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</si>
  <si>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</si>
  <si>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</si>
  <si>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</si>
  <si>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</si>
  <si>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</si>
  <si>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</si>
  <si>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</si>
  <si>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</si>
  <si>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</si>
  <si>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</si>
  <si>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</si>
  <si>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</si>
  <si>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</si>
  <si>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</si>
  <si>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</si>
  <si>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</si>
  <si>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</si>
  <si>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</si>
  <si>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</si>
  <si>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</si>
  <si>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</si>
  <si>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</si>
  <si>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</si>
  <si>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</si>
  <si>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</si>
  <si>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</si>
  <si>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</si>
  <si>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</si>
  <si>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</si>
  <si>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</si>
  <si>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</si>
  <si>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</si>
  <si>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</si>
  <si>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</si>
  <si>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</si>
  <si>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</si>
  <si>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</si>
  <si>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</si>
  <si>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</si>
  <si>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</si>
  <si>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</si>
  <si>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</si>
  <si>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</si>
  <si>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</si>
  <si>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</si>
  <si>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</si>
  <si>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</si>
  <si>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</si>
  <si>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</si>
  <si>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</si>
  <si>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</si>
  <si>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</si>
  <si>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</si>
  <si>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</si>
  <si>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</si>
  <si>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</si>
  <si>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</si>
  <si>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</si>
  <si>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</si>
  <si>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</si>
  <si>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</si>
  <si>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</si>
  <si>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</si>
  <si>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</si>
  <si>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</si>
  <si>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</si>
  <si>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</si>
  <si>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</si>
  <si>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</si>
  <si>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</si>
  <si>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</si>
  <si>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</si>
  <si>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</si>
  <si>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</si>
  <si>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</si>
  <si>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</si>
  <si>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</si>
  <si>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</si>
  <si>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</si>
  <si>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</si>
  <si>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</si>
  <si>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</si>
  <si>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</si>
  <si>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</si>
  <si>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</si>
  <si>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</si>
  <si>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</si>
  <si>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</si>
  <si>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</si>
  <si>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</si>
  <si>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</si>
  <si>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</si>
  <si>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</si>
  <si>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</si>
  <si>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</si>
  <si>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</si>
  <si>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</si>
  <si>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</si>
  <si>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</si>
  <si>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</si>
  <si>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</si>
  <si>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</si>
  <si>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</si>
  <si>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</si>
  <si>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</si>
  <si>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</si>
  <si>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</si>
  <si>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</si>
  <si>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</si>
  <si>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</si>
  <si>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</si>
  <si>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</si>
  <si>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</si>
  <si>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</si>
  <si>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</si>
  <si>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</si>
  <si>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</si>
  <si>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</si>
  <si>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</si>
  <si>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</si>
  <si>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</si>
  <si>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</si>
  <si>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</si>
  <si>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</si>
  <si>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</si>
  <si>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</si>
  <si>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</si>
  <si>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</si>
  <si>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</si>
  <si>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</si>
  <si>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</si>
  <si>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</si>
  <si>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</si>
  <si>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</si>
  <si>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</si>
  <si>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</si>
  <si>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</si>
  <si>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</si>
  <si>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</si>
  <si>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</si>
  <si>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</si>
  <si>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</si>
  <si>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</si>
  <si>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</si>
  <si>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</si>
  <si>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</si>
  <si>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</si>
  <si>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</si>
  <si>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</si>
  <si>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</si>
  <si>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</si>
  <si>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</si>
  <si>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</si>
  <si>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</si>
  <si>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</si>
  <si>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</si>
  <si>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</si>
  <si>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</si>
  <si>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</si>
  <si>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</si>
  <si>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</si>
  <si>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</si>
  <si>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</si>
  <si>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</si>
  <si>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</si>
  <si>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</si>
  <si>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</si>
  <si>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</si>
  <si>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</si>
  <si>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</si>
  <si>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</si>
  <si>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</si>
  <si>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</si>
  <si>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</si>
  <si>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</si>
  <si>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</si>
  <si>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</si>
  <si>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</si>
  <si>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</si>
  <si>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</si>
  <si>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</si>
  <si>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</si>
  <si>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</si>
  <si>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</si>
  <si>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</si>
  <si>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</si>
  <si>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</si>
  <si>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</si>
  <si>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</si>
  <si>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</si>
  <si>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</si>
  <si>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</si>
  <si>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</si>
  <si>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</si>
  <si>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</si>
  <si>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</si>
  <si>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</si>
  <si>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</si>
  <si>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</si>
  <si>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</si>
  <si>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</si>
  <si>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</si>
  <si>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</si>
  <si>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</si>
  <si>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</si>
  <si>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</si>
  <si>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</si>
  <si>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</si>
  <si>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</si>
  <si>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</si>
  <si>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</si>
  <si>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</si>
  <si>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</si>
  <si>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</si>
  <si>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</si>
  <si>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</si>
  <si>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</si>
  <si>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</si>
  <si>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</si>
  <si>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</si>
  <si>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</si>
  <si>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</si>
  <si>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</si>
  <si>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</si>
  <si>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</si>
  <si>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</si>
  <si>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</si>
  <si>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</si>
  <si>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</si>
  <si>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</si>
  <si>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</si>
  <si>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</si>
  <si>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</si>
  <si>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</si>
  <si>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</si>
  <si>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</si>
  <si>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</si>
  <si>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</si>
  <si>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</si>
  <si>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</si>
  <si>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</si>
  <si>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</si>
  <si>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</si>
  <si>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</si>
  <si>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</si>
  <si>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</si>
  <si>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</si>
  <si>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</si>
  <si>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</si>
  <si>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</si>
  <si>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</si>
  <si>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</si>
  <si>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</si>
  <si>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</si>
  <si>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</si>
  <si>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</si>
  <si>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</si>
  <si>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</si>
  <si>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</si>
  <si>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</si>
  <si>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</si>
  <si>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</si>
  <si>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</si>
  <si>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</si>
  <si>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</si>
  <si>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</si>
  <si>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</si>
  <si>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</si>
  <si>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</si>
  <si>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</si>
  <si>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</si>
  <si>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</si>
  <si>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</si>
  <si>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</si>
  <si>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</si>
  <si>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</si>
  <si>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</si>
  <si>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</si>
  <si>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</si>
  <si>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</si>
  <si>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</si>
  <si>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</si>
  <si>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</si>
  <si>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</si>
  <si>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</si>
  <si>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</si>
  <si>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</si>
  <si>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</si>
  <si>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</si>
  <si>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</si>
  <si>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</si>
  <si>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</si>
  <si>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</si>
  <si>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</si>
  <si>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</si>
  <si>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</si>
  <si>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</si>
  <si>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</si>
  <si>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</si>
  <si>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</si>
  <si>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</si>
  <si>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</si>
  <si>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</si>
  <si>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</si>
  <si>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</si>
  <si>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</si>
  <si>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</si>
  <si>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</si>
  <si>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</si>
  <si>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</si>
  <si>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</si>
  <si>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</si>
  <si>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</si>
  <si>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</si>
  <si>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</si>
  <si>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</si>
  <si>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</si>
  <si>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</si>
  <si>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</si>
  <si>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</si>
  <si>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</si>
  <si>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</si>
  <si>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</si>
  <si>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</si>
  <si>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</si>
  <si>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</si>
  <si>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</si>
  <si>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</si>
  <si>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</si>
  <si>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</si>
  <si>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</si>
  <si>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</si>
  <si>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</si>
  <si>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</si>
  <si>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</si>
  <si>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</si>
  <si>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</si>
  <si>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</si>
  <si>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</si>
  <si>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</si>
  <si>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</si>
  <si>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</si>
  <si>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</si>
  <si>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</si>
  <si>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</si>
  <si>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</si>
  <si>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</si>
  <si>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</si>
  <si>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</si>
  <si>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</si>
  <si>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</si>
  <si>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</si>
  <si>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</si>
  <si>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</si>
  <si>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</si>
  <si>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</si>
  <si>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</si>
  <si>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</si>
  <si>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</si>
  <si>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</si>
  <si>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</si>
  <si>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</si>
  <si>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</si>
  <si>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</si>
  <si>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</si>
  <si>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</si>
  <si>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</si>
  <si>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</si>
  <si>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</si>
  <si>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</si>
  <si>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</si>
  <si>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</si>
  <si>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</si>
  <si>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</si>
  <si>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</si>
  <si>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</si>
  <si>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</si>
  <si>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</si>
  <si>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</si>
  <si>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</si>
  <si>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</si>
  <si>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</si>
  <si>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</si>
  <si>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</si>
  <si>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</si>
  <si>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</si>
  <si>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</si>
  <si>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</si>
  <si>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</si>
  <si>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</si>
  <si>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</si>
  <si>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</si>
  <si>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</si>
  <si>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</si>
  <si>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</si>
  <si>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</si>
  <si>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</si>
  <si>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</si>
  <si>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</si>
  <si>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</si>
  <si>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</si>
  <si>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</si>
  <si>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</si>
  <si>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</si>
  <si>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</si>
  <si>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</si>
  <si>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</si>
  <si>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</si>
  <si>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</si>
  <si>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</si>
  <si>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</si>
  <si>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</si>
  <si>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</si>
  <si>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</si>
  <si>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</si>
  <si>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</si>
  <si>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</si>
  <si>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</si>
  <si>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</si>
  <si>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</si>
  <si>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</si>
  <si>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</si>
  <si>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</si>
  <si>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</si>
  <si>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</si>
  <si>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</si>
  <si>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</si>
  <si>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</si>
  <si>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</si>
  <si>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</si>
  <si>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</si>
  <si>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</si>
  <si>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</si>
  <si>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</si>
  <si>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</si>
  <si>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</si>
  <si>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</si>
  <si>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</si>
  <si>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</si>
  <si>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</si>
  <si>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</si>
  <si>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</si>
  <si>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</si>
  <si>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</si>
  <si>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</si>
  <si>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</si>
  <si>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</si>
  <si>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</si>
  <si>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</si>
  <si>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</si>
  <si>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</si>
  <si>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</si>
  <si>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</si>
  <si>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</si>
  <si>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</si>
  <si>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</si>
  <si>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</si>
  <si>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</si>
  <si>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</si>
  <si>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</si>
  <si>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</si>
  <si>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</si>
  <si>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</si>
  <si>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</si>
  <si>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</si>
  <si>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</si>
  <si>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</si>
  <si>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</si>
  <si>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</si>
  <si>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</si>
  <si>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</si>
  <si>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</si>
  <si>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</si>
  <si>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</si>
  <si>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</si>
  <si>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</si>
  <si>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</si>
  <si>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</si>
  <si>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</si>
  <si>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</si>
  <si>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</si>
  <si>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</si>
  <si>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</si>
  <si>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</si>
  <si>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</si>
  <si>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</si>
  <si>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</si>
  <si>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</si>
  <si>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</si>
  <si>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</si>
  <si>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</si>
  <si>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</si>
  <si>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</si>
  <si>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</si>
  <si>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</si>
  <si>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</si>
  <si>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</si>
  <si>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</si>
  <si>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</si>
  <si>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</si>
  <si>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</si>
  <si>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</si>
  <si>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</si>
  <si>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</si>
  <si>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</si>
  <si>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</si>
  <si>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</si>
  <si>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</si>
  <si>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</si>
  <si>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</si>
  <si>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</si>
  <si>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</si>
  <si>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</si>
  <si>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</si>
  <si>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</si>
  <si>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</si>
  <si>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</si>
  <si>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</si>
  <si>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</si>
  <si>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</si>
  <si>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</si>
  <si>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</si>
  <si>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</si>
  <si>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</si>
  <si>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</si>
  <si>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</si>
  <si>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</si>
  <si>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</si>
  <si>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</si>
  <si>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</si>
  <si>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</si>
  <si>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</si>
  <si>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</si>
  <si>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</si>
  <si>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</si>
  <si>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</si>
  <si>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</si>
  <si>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</si>
  <si>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</si>
  <si>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</si>
  <si>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</si>
  <si>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</si>
  <si>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</si>
  <si>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</si>
  <si>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</si>
  <si>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</si>
  <si>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</si>
  <si>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</si>
  <si>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</si>
  <si>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</si>
  <si>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</si>
  <si>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</si>
  <si>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</si>
  <si>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</si>
  <si>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</si>
  <si>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</si>
  <si>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</si>
  <si>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</si>
  <si>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</si>
  <si>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</si>
  <si>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</si>
  <si>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</si>
  <si>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</si>
  <si>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</si>
  <si>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</si>
  <si>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</si>
  <si>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</si>
  <si>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</si>
  <si>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</si>
  <si>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</si>
  <si>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</si>
  <si>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</si>
  <si>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</si>
  <si>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</si>
  <si>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</si>
  <si>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</si>
  <si>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</si>
  <si>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</si>
  <si>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</si>
  <si>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</si>
  <si>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</si>
  <si>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</si>
  <si>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</si>
  <si>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</si>
  <si>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</si>
  <si>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</si>
  <si>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</si>
  <si>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</si>
  <si>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</si>
  <si>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</si>
  <si>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</si>
  <si>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</si>
  <si>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</si>
  <si>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</si>
  <si>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</si>
  <si>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</si>
  <si>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</si>
  <si>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</si>
  <si>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</si>
  <si>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</si>
  <si>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</si>
  <si>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</si>
  <si>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</si>
  <si>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</si>
  <si>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</si>
  <si>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</si>
  <si>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</si>
  <si>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</si>
  <si>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</si>
  <si>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</si>
  <si>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</si>
  <si>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</si>
  <si>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</si>
  <si>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</si>
  <si>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</si>
  <si>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</si>
  <si>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</si>
  <si>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</si>
  <si>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</si>
  <si>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</si>
  <si>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</si>
  <si>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</si>
  <si>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</si>
  <si>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</si>
  <si>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</si>
  <si>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</si>
  <si>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</si>
  <si>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</si>
  <si>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</si>
  <si>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</si>
  <si>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</si>
  <si>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</si>
  <si>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</si>
  <si>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</si>
  <si>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</si>
  <si>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</si>
  <si>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</si>
  <si>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</si>
  <si>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</si>
  <si>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</si>
  <si>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</si>
  <si>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</si>
  <si>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</si>
  <si>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</si>
  <si>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</si>
  <si>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</si>
  <si>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</si>
  <si>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</si>
  <si>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</si>
  <si>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</si>
  <si>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</si>
  <si>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</si>
  <si>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</si>
  <si>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</si>
  <si>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</si>
  <si>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</si>
  <si>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</si>
  <si>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</si>
  <si>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</si>
  <si>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</si>
  <si>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</si>
  <si>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</si>
  <si>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</si>
  <si>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</si>
  <si>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</si>
  <si>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</si>
  <si>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</si>
  <si>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</si>
  <si>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</si>
  <si>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</si>
  <si>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</si>
  <si>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</si>
  <si>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</si>
  <si>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</si>
  <si>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</si>
  <si>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</si>
  <si>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</si>
  <si>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</si>
  <si>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</si>
  <si>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</si>
  <si>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</si>
  <si>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</si>
  <si>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</si>
  <si>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</si>
  <si>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</si>
  <si>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</si>
  <si>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</si>
  <si>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</si>
  <si>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</si>
  <si>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</si>
  <si>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</si>
  <si>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</si>
  <si>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</si>
  <si>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</si>
  <si>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</si>
  <si>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</si>
  <si>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</si>
  <si>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</si>
  <si>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</si>
  <si>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</si>
  <si>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</si>
  <si>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</si>
  <si>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</si>
  <si>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</si>
  <si>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</si>
  <si>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</si>
  <si>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</si>
  <si>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</si>
  <si>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</si>
  <si>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</si>
  <si>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</si>
  <si>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</si>
  <si>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</si>
  <si>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</si>
  <si>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</si>
  <si>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</si>
  <si>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</si>
  <si>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</si>
  <si>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</si>
  <si>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</si>
  <si>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</si>
  <si>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</si>
  <si>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</si>
  <si>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</si>
  <si>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</si>
  <si>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</si>
  <si>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</si>
  <si>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</si>
  <si>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</si>
  <si>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</si>
  <si>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</si>
  <si>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</si>
  <si>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</si>
  <si>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</si>
  <si>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</si>
  <si>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</si>
  <si>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</si>
  <si>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</si>
  <si>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</si>
  <si>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</si>
  <si>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</si>
  <si>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</si>
  <si>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</si>
  <si>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</si>
  <si>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</si>
  <si>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</si>
  <si>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</si>
  <si>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</si>
  <si>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</si>
  <si>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</si>
  <si>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</si>
  <si>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</si>
  <si>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</si>
  <si>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</si>
  <si>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</si>
  <si>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</si>
  <si>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</si>
  <si>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</si>
  <si>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</si>
  <si>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</si>
  <si>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</si>
  <si>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</si>
  <si>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</si>
  <si>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</si>
  <si>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</si>
  <si>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</si>
  <si>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</si>
  <si>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</si>
  <si>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</si>
  <si>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</si>
  <si>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</si>
  <si>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</si>
  <si>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</si>
  <si>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</si>
  <si>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</si>
  <si>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</si>
  <si>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</si>
  <si>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</si>
  <si>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</si>
  <si>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</si>
  <si>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</si>
  <si>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</si>
  <si>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</si>
  <si>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</si>
  <si>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</si>
  <si>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</si>
  <si>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</si>
  <si>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</si>
  <si>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</si>
  <si>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</si>
  <si>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</si>
  <si>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</si>
  <si>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</si>
  <si>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</si>
  <si>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</si>
  <si>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</si>
  <si>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</si>
  <si>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</si>
  <si>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</si>
  <si>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</si>
  <si>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</si>
  <si>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</si>
  <si>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</si>
  <si>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</si>
  <si>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</si>
  <si>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</si>
  <si>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</si>
  <si>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</si>
  <si>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</si>
  <si>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</si>
  <si>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</si>
  <si>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</si>
  <si>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</si>
  <si>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</si>
  <si>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</si>
  <si>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</si>
  <si>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</si>
  <si>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</si>
  <si>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</si>
  <si>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</si>
  <si>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</si>
  <si>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</si>
  <si>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</si>
  <si>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</si>
  <si>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</si>
  <si>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</si>
  <si>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</si>
  <si>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</si>
  <si>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</si>
  <si>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</si>
  <si>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</si>
  <si>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</si>
  <si>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</si>
  <si>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</si>
  <si>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</si>
  <si>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</si>
  <si>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</si>
  <si>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</si>
  <si>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</si>
  <si>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</si>
  <si>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</si>
  <si>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</si>
  <si>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</si>
  <si>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</si>
  <si>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</si>
  <si>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</si>
  <si>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</si>
  <si>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</si>
  <si>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</si>
  <si>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</si>
  <si>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</si>
  <si>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</si>
  <si>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</si>
  <si>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</si>
  <si>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</si>
  <si>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</si>
  <si>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</si>
  <si>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</si>
  <si>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</si>
  <si>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</si>
  <si>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</si>
  <si>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</si>
  <si>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</si>
  <si>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</si>
  <si>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</si>
  <si>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</si>
  <si>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</si>
  <si>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</si>
  <si>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</si>
  <si>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</si>
  <si>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</si>
  <si>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</si>
  <si>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</si>
  <si>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</si>
  <si>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</si>
  <si>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</si>
  <si>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</si>
  <si>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</si>
  <si>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</si>
  <si>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</si>
  <si>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</si>
  <si>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</si>
  <si>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</si>
  <si>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</si>
  <si>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</si>
  <si>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</si>
  <si>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</si>
  <si>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</si>
  <si>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</si>
  <si>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</si>
  <si>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</si>
  <si>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</si>
  <si>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</si>
  <si>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</si>
  <si>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</si>
  <si>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</si>
  <si>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</si>
  <si>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</si>
  <si>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</si>
  <si>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</si>
  <si>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</si>
  <si>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</si>
  <si>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</si>
  <si>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</si>
  <si>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</si>
  <si>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</si>
  <si>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</si>
  <si>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</si>
  <si>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</si>
  <si>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</si>
  <si>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</si>
  <si>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</si>
  <si>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</si>
  <si>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</si>
  <si>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</si>
  <si>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</si>
  <si>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</si>
  <si>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</si>
  <si>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</si>
  <si>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</si>
  <si>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</si>
  <si>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</si>
  <si>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</si>
  <si>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</si>
  <si>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</si>
  <si>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</si>
  <si>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</si>
  <si>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</si>
  <si>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</si>
  <si>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</si>
  <si>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</si>
  <si>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</si>
  <si>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</si>
  <si>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</si>
  <si>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</si>
  <si>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</si>
  <si>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</si>
  <si>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</si>
  <si>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</si>
  <si>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</si>
  <si>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</si>
  <si>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</si>
  <si>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</si>
  <si>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</si>
  <si>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</si>
  <si>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</si>
  <si>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</si>
  <si>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</si>
  <si>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</si>
  <si>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</si>
  <si>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</si>
  <si>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</si>
  <si>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</si>
  <si>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</si>
  <si>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</si>
  <si>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</si>
  <si>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</si>
  <si>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</si>
  <si>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</si>
  <si>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</si>
  <si>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</si>
  <si>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</si>
  <si>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</si>
  <si>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</si>
  <si>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</si>
  <si>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</si>
  <si>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</si>
  <si>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</si>
  <si>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</si>
  <si>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</si>
  <si>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</si>
  <si>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</si>
  <si>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</si>
  <si>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</si>
  <si>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</si>
  <si>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</si>
  <si>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</si>
  <si>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</si>
  <si>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</si>
  <si>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</si>
  <si>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</si>
  <si>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</si>
  <si>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</si>
  <si>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</si>
  <si>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</si>
  <si>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</si>
  <si>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</si>
  <si>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</si>
  <si>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</si>
  <si>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</si>
  <si>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</si>
  <si>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</si>
  <si>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</si>
  <si>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</si>
  <si>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</si>
  <si>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</si>
  <si>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</si>
  <si>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</si>
  <si>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</si>
  <si>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</si>
  <si>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</si>
  <si>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</si>
  <si>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</si>
  <si>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</si>
  <si>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</si>
  <si>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</si>
  <si>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</si>
  <si>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</si>
  <si>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</si>
  <si>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</si>
  <si>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</si>
  <si>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</si>
  <si>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</si>
  <si>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</si>
  <si>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</si>
  <si>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</si>
  <si>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</si>
  <si>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</si>
  <si>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</si>
  <si>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</si>
  <si>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</si>
  <si>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</si>
  <si>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</si>
  <si>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</si>
  <si>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</si>
  <si>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</si>
  <si>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</si>
  <si>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</si>
  <si>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</si>
  <si>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</si>
  <si>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</si>
  <si>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</si>
  <si>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</si>
  <si>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</si>
  <si>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</si>
  <si>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</si>
  <si>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</si>
  <si>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</si>
  <si>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</si>
  <si>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</si>
  <si>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</si>
  <si>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</si>
  <si>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</si>
  <si>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</si>
  <si>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</si>
  <si>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</si>
  <si>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</si>
  <si>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</si>
  <si>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</si>
  <si>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</si>
  <si>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</si>
  <si>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</si>
  <si>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</si>
  <si>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</si>
  <si>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</si>
  <si>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</si>
  <si>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</si>
  <si>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</si>
  <si>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</si>
  <si>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</si>
  <si>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</si>
  <si>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</si>
  <si>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</si>
  <si>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</si>
  <si>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</si>
  <si>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</si>
  <si>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</si>
  <si>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</si>
  <si>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</si>
  <si>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</si>
  <si>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</si>
  <si>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</si>
  <si>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</si>
  <si>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</si>
  <si>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</si>
  <si>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</si>
  <si>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</si>
  <si>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</si>
  <si>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</si>
  <si>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</si>
  <si>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</si>
  <si>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</si>
  <si>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</si>
  <si>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</si>
  <si>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</si>
  <si>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</si>
  <si>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</si>
  <si>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</si>
  <si>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</si>
  <si>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</si>
  <si>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</si>
  <si>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</si>
  <si>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</si>
  <si>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</si>
  <si>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</si>
  <si>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</si>
  <si>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</si>
  <si>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</si>
  <si>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</si>
  <si>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</si>
  <si>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</si>
  <si>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</si>
  <si>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</si>
  <si>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</si>
  <si>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</si>
  <si>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</si>
  <si>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</si>
  <si>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</si>
  <si>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</si>
  <si>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</si>
  <si>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</si>
  <si>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</si>
  <si>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</si>
  <si>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</si>
  <si>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</si>
  <si>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</si>
  <si>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</si>
  <si>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</si>
  <si>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</si>
  <si>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</si>
  <si>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</si>
  <si>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</si>
  <si>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</si>
  <si>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</si>
  <si>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</si>
  <si>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</si>
  <si>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</si>
  <si>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</si>
  <si>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</si>
  <si>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</si>
  <si>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</si>
  <si>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</si>
  <si>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</si>
  <si>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</si>
  <si>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</si>
  <si>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</si>
  <si>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</si>
  <si>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</si>
  <si>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</si>
  <si>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</si>
  <si>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</si>
  <si>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</si>
  <si>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</si>
  <si>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</si>
  <si>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</si>
  <si>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</si>
  <si>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</si>
  <si>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</si>
  <si>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</si>
  <si>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</si>
  <si>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</si>
  <si>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</si>
  <si>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</si>
  <si>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</si>
  <si>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</si>
  <si>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</si>
  <si>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</si>
  <si>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</si>
  <si>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</si>
  <si>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</si>
  <si>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</si>
  <si>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</si>
  <si>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</si>
  <si>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</si>
  <si>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</si>
  <si>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</si>
  <si>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</si>
  <si>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</si>
  <si>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</si>
  <si>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</si>
  <si>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</si>
  <si>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</si>
  <si>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</si>
  <si>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</si>
  <si>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</si>
  <si>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</si>
  <si>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</si>
  <si>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</si>
  <si>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</si>
  <si>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</si>
  <si>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</si>
  <si>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</si>
  <si>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</si>
  <si>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</si>
  <si>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</si>
  <si>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</si>
  <si>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</si>
  <si>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</si>
  <si>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</si>
  <si>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</si>
  <si>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</si>
  <si>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</si>
  <si>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</si>
  <si>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</si>
  <si>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</si>
  <si>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</si>
  <si>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</si>
  <si>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</si>
  <si>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</si>
  <si>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</si>
  <si>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</si>
  <si>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</si>
  <si>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</si>
  <si>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</si>
  <si>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</si>
  <si>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</si>
  <si>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</si>
  <si>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</si>
  <si>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</si>
  <si>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</si>
  <si>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</si>
  <si>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</si>
  <si>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</si>
  <si>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</si>
  <si>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</si>
  <si>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</si>
  <si>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</si>
  <si>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</si>
  <si>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</si>
  <si>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</si>
  <si>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</si>
  <si>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</si>
  <si>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</si>
  <si>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</si>
  <si>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</si>
  <si>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</si>
  <si>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</si>
  <si>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</si>
  <si>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</si>
  <si>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</si>
  <si>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</si>
  <si>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</si>
  <si>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</si>
  <si>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</si>
  <si>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</si>
  <si>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</si>
  <si>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</si>
  <si>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</si>
  <si>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</si>
  <si>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</si>
  <si>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</si>
  <si>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</si>
  <si>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</si>
  <si>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</si>
  <si>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</si>
  <si>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</si>
  <si>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</si>
  <si>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</si>
  <si>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</si>
  <si>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</si>
  <si>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</si>
  <si>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</si>
  <si>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</si>
  <si>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</si>
  <si>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</si>
  <si>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</si>
  <si>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</si>
  <si>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</si>
  <si>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</si>
  <si>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</si>
  <si>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</si>
  <si>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</si>
  <si>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</si>
  <si>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</si>
  <si>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</si>
  <si>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</si>
  <si>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</si>
  <si>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</si>
  <si>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</si>
  <si>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</si>
  <si>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</si>
  <si>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</si>
  <si>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</si>
  <si>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</si>
  <si>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</si>
  <si>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</si>
  <si>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</si>
  <si>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</si>
  <si>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</si>
  <si>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</si>
  <si>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</si>
  <si>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</si>
  <si>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</si>
  <si>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</si>
  <si>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</si>
  <si>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</si>
  <si>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</si>
  <si>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</si>
  <si>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</si>
  <si>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</si>
  <si>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</si>
  <si>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</si>
  <si>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</si>
  <si>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</si>
  <si>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</si>
  <si>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</si>
  <si>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</si>
  <si>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</si>
  <si>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</si>
  <si>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</si>
  <si>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</si>
  <si>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</si>
  <si>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</si>
  <si>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</si>
  <si>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</si>
  <si>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</si>
  <si>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</si>
  <si>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</si>
  <si>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</si>
  <si>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</si>
  <si>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</si>
  <si>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</si>
  <si>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</si>
  <si>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</si>
  <si>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</si>
  <si>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</si>
  <si>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</si>
  <si>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</si>
  <si>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</si>
  <si>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</si>
  <si>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</si>
  <si>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</si>
  <si>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</si>
  <si>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</si>
  <si>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</si>
  <si>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</si>
  <si>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</si>
  <si>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</si>
  <si>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</si>
  <si>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</si>
  <si>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</si>
  <si>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</si>
  <si>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</si>
  <si>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</si>
  <si>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</si>
  <si>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</si>
  <si>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</si>
  <si>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</si>
  <si>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</si>
  <si>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</si>
  <si>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</si>
  <si>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</si>
  <si>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</si>
  <si>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</si>
  <si>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</si>
  <si>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</si>
  <si>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</si>
  <si>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</si>
  <si>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</si>
  <si>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</si>
  <si>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</si>
  <si>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</si>
  <si>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</si>
  <si>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</si>
  <si>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</si>
  <si>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</si>
  <si>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</si>
  <si>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</si>
  <si>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</si>
  <si>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</si>
  <si>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</si>
  <si>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</si>
  <si>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</si>
  <si>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</si>
  <si>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</si>
  <si>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</si>
  <si>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</si>
  <si>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</si>
  <si>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</si>
  <si>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</si>
  <si>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</si>
  <si>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</si>
  <si>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</si>
  <si>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</si>
  <si>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</si>
  <si>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</si>
  <si>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</si>
  <si>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</si>
  <si>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</si>
  <si>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</si>
  <si>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</si>
  <si>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</si>
  <si>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</si>
  <si>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</si>
  <si>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</si>
  <si>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</si>
  <si>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</si>
  <si>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</si>
  <si>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</si>
  <si>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</si>
  <si>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</si>
  <si>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</si>
  <si>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</si>
  <si>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</si>
  <si>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</si>
  <si>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</si>
  <si>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</si>
  <si>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</si>
  <si>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</si>
  <si>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</si>
  <si>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</si>
  <si>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</si>
  <si>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</si>
  <si>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</si>
  <si>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</si>
  <si>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</si>
  <si>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</si>
  <si>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</si>
  <si>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</si>
  <si>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</si>
  <si>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</si>
  <si>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</si>
  <si>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</si>
  <si>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</si>
  <si>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</si>
  <si>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</si>
  <si>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</si>
  <si>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</si>
  <si>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</si>
  <si>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</si>
  <si>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</si>
  <si>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</si>
  <si>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</si>
  <si>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</si>
  <si>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</si>
  <si>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</si>
  <si>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</si>
  <si>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</si>
  <si>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</si>
  <si>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</si>
  <si>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</si>
  <si>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</si>
  <si>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</si>
  <si>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</si>
  <si>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</si>
  <si>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</si>
  <si>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</si>
  <si>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</si>
  <si>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</si>
  <si>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</si>
  <si>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</si>
  <si>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</si>
  <si>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</si>
  <si>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</si>
  <si>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</si>
  <si>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</si>
  <si>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</si>
  <si>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</si>
  <si>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</si>
  <si>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</si>
  <si>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</si>
  <si>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</si>
  <si>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</si>
  <si>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</si>
  <si>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</si>
  <si>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</si>
  <si>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</si>
  <si>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</si>
  <si>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</si>
  <si>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</si>
  <si>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</si>
  <si>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</si>
  <si>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</si>
  <si>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</si>
  <si>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</si>
  <si>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</si>
  <si>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</si>
  <si>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</si>
  <si>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</si>
  <si>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</si>
  <si>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</si>
  <si>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</si>
  <si>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</si>
  <si>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</si>
  <si>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</si>
  <si>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</si>
  <si>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</si>
  <si>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</si>
  <si>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</si>
  <si>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</si>
  <si>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</si>
  <si>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</si>
  <si>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</si>
  <si>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</si>
  <si>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</si>
  <si>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</si>
  <si>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</si>
  <si>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</si>
  <si>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</si>
  <si>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</si>
  <si>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</si>
  <si>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</si>
  <si>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</si>
  <si>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</si>
  <si>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</si>
  <si>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</si>
  <si>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</si>
  <si>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</si>
  <si>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</si>
  <si>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</si>
  <si>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</si>
  <si>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</si>
  <si>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</si>
  <si>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</si>
  <si>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</si>
  <si>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</si>
  <si>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</si>
  <si>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</si>
  <si>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</si>
  <si>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</si>
  <si>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</si>
  <si>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</si>
  <si>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</si>
  <si>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</si>
  <si>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</si>
  <si>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</si>
  <si>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</si>
  <si>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</si>
  <si>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</si>
  <si>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</si>
  <si>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</si>
  <si>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</si>
  <si>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</si>
  <si>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</si>
  <si>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</si>
  <si>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</si>
  <si>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</si>
  <si>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</si>
  <si>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</si>
  <si>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</si>
  <si>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</si>
  <si>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</si>
  <si>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</si>
  <si>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</si>
  <si>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</si>
  <si>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</si>
  <si>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</si>
  <si>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</si>
  <si>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</si>
  <si>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</si>
  <si>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</si>
  <si>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</si>
  <si>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</si>
  <si>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</si>
  <si>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</si>
  <si>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</si>
  <si>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</si>
  <si>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</si>
  <si>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</si>
  <si>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</si>
  <si>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</si>
  <si>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</si>
  <si>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</si>
  <si>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</si>
  <si>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</si>
  <si>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</si>
  <si>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</si>
  <si>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</si>
  <si>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</si>
  <si>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</si>
  <si>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</si>
  <si>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</si>
  <si>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</si>
  <si>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</si>
  <si>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</si>
  <si>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</si>
  <si>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</si>
  <si>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</si>
  <si>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</si>
  <si>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</si>
  <si>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</si>
  <si>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</si>
  <si>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</si>
  <si>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</si>
  <si>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</si>
  <si>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</si>
  <si>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</si>
  <si>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</si>
  <si>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</si>
  <si>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</si>
  <si>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</si>
  <si>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</si>
  <si>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</si>
  <si>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</si>
  <si>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</si>
  <si>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</si>
  <si>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</si>
  <si>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</si>
  <si>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</si>
  <si>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</si>
  <si>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</si>
  <si>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</si>
  <si>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</si>
  <si>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</si>
  <si>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</si>
  <si>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</si>
  <si>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</si>
  <si>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</si>
  <si>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</si>
  <si>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</si>
  <si>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</si>
  <si>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</si>
  <si>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</si>
  <si>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</si>
  <si>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</si>
  <si>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</si>
  <si>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</si>
  <si>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</si>
  <si>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</si>
  <si>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</si>
  <si>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</si>
  <si>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</si>
  <si>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</si>
  <si>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</si>
  <si>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</si>
  <si>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</si>
  <si>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</si>
  <si>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</si>
  <si>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</si>
  <si>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</si>
  <si>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</si>
  <si>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</si>
  <si>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</si>
  <si>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</si>
  <si>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</si>
  <si>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</si>
  <si>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</si>
  <si>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</si>
  <si>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</si>
  <si>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</si>
  <si>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</si>
  <si>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</si>
  <si>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</si>
  <si>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</si>
  <si>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</si>
  <si>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</si>
  <si>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</si>
  <si>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</si>
  <si>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</si>
  <si>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</si>
  <si>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</si>
  <si>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</si>
  <si>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</si>
  <si>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</si>
  <si>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</si>
  <si>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</si>
  <si>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</si>
  <si>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</si>
  <si>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</si>
  <si>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</si>
  <si>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</si>
  <si>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</si>
  <si>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</si>
  <si>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</si>
  <si>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</si>
  <si>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</si>
  <si>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</si>
  <si>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</si>
  <si>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</si>
  <si>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</si>
  <si>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</si>
  <si>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</si>
  <si>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</si>
  <si>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</si>
  <si>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</si>
  <si>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</si>
  <si>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</si>
  <si>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</si>
  <si>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</si>
  <si>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</si>
  <si>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</si>
  <si>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</si>
  <si>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</si>
  <si>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</si>
  <si>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</si>
  <si>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</si>
  <si>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</si>
  <si>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</si>
  <si>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</si>
  <si>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</si>
  <si>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</si>
  <si>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</si>
  <si>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</si>
  <si>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</si>
  <si>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</si>
  <si>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</si>
  <si>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</si>
  <si>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</si>
  <si>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</si>
  <si>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</si>
  <si>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</si>
  <si>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</si>
  <si>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</si>
  <si>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</si>
  <si>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</si>
  <si>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</si>
  <si>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</si>
  <si>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</si>
  <si>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</si>
  <si>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</si>
  <si>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</si>
  <si>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</si>
  <si>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</si>
  <si>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</si>
  <si>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</si>
  <si>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</si>
  <si>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</si>
  <si>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</si>
  <si>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</si>
  <si>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</si>
  <si>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</si>
  <si>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</si>
  <si>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</si>
  <si>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</si>
  <si>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</si>
  <si>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</si>
  <si>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</si>
  <si>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</si>
  <si>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</si>
  <si>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</si>
  <si>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</si>
  <si>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</si>
  <si>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</si>
  <si>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</si>
  <si>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</si>
  <si>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</si>
  <si>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</si>
  <si>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</si>
  <si>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</si>
  <si>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</si>
  <si>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</si>
  <si>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</si>
  <si>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</si>
  <si>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</si>
  <si>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</si>
  <si>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</si>
  <si>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</si>
  <si>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</si>
  <si>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</si>
  <si>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</si>
  <si>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</si>
  <si>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</si>
  <si>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</si>
  <si>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</si>
  <si>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</si>
  <si>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</si>
  <si>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</si>
  <si>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</si>
  <si>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</si>
  <si>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</si>
  <si>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</si>
  <si>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</si>
  <si>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</si>
  <si>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</si>
  <si>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</si>
  <si>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</si>
  <si>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</si>
  <si>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</si>
  <si>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</si>
  <si>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</si>
  <si>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</si>
  <si>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</si>
  <si>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</si>
  <si>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</si>
  <si>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</si>
  <si>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</si>
  <si>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</si>
  <si>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</si>
  <si>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</si>
  <si>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</si>
  <si>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</si>
  <si>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</si>
  <si>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</si>
  <si>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</si>
  <si>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</si>
  <si>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</si>
  <si>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</si>
  <si>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</si>
  <si>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</si>
  <si>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</si>
  <si>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</si>
  <si>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</si>
  <si>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</si>
  <si>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</si>
  <si>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</si>
  <si>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</si>
  <si>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</si>
  <si>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</si>
  <si>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</si>
  <si>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</si>
  <si>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</si>
  <si>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</si>
  <si>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</si>
  <si>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</si>
  <si>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</si>
  <si>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</si>
  <si>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</si>
  <si>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</si>
  <si>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</si>
  <si>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</si>
  <si>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</si>
  <si>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</si>
  <si>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</si>
  <si>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</si>
  <si>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</si>
  <si>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</si>
  <si>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</si>
  <si>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</si>
  <si>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</si>
  <si>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</si>
  <si>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</si>
  <si>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</si>
  <si>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</si>
  <si>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</si>
  <si>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</si>
  <si>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</si>
  <si>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</si>
  <si>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</si>
  <si>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</si>
  <si>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</si>
  <si>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</si>
  <si>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</si>
  <si>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</si>
  <si>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</si>
  <si>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</si>
  <si>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</si>
  <si>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</si>
  <si>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</si>
  <si>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</si>
  <si>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</si>
  <si>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</si>
  <si>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</si>
  <si>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</si>
  <si>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</si>
  <si>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</si>
  <si>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</si>
  <si>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</si>
  <si>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</si>
  <si>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</si>
  <si>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</si>
  <si>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</si>
  <si>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</si>
  <si>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</si>
  <si>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</si>
  <si>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</si>
  <si>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</si>
  <si>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</si>
  <si>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</si>
  <si>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</si>
  <si>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</si>
  <si>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</si>
  <si>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</si>
  <si>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</si>
  <si>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</si>
  <si>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</si>
  <si>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</si>
  <si>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</si>
  <si>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</si>
  <si>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</si>
  <si>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</si>
  <si>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</si>
  <si>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</si>
  <si>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</si>
  <si>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</si>
  <si>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</si>
  <si>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</si>
  <si>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</si>
  <si>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</si>
  <si>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</si>
  <si>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</si>
  <si>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</si>
  <si>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</si>
  <si>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</si>
  <si>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</si>
  <si>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</si>
  <si>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</si>
  <si>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</si>
  <si>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</si>
  <si>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</si>
  <si>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</si>
  <si>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</si>
  <si>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</si>
  <si>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</si>
  <si>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</si>
  <si>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</si>
  <si>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</si>
  <si>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</si>
  <si>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</si>
  <si>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</si>
  <si>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</si>
  <si>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</si>
  <si>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</si>
  <si>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</si>
  <si>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</si>
  <si>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</si>
  <si>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</si>
  <si>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</si>
  <si>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</si>
  <si>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</si>
  <si>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</si>
  <si>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</si>
  <si>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</si>
  <si>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</si>
  <si>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</si>
  <si>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</si>
  <si>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</si>
  <si>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</si>
  <si>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</si>
  <si>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</si>
  <si>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</si>
  <si>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</si>
  <si>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</si>
  <si>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</si>
  <si>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</si>
  <si>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</si>
  <si>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</si>
  <si>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</si>
  <si>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</si>
  <si>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</si>
  <si>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</si>
  <si>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</si>
  <si>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</si>
  <si>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</si>
  <si>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</si>
  <si>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</si>
  <si>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</si>
  <si>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</si>
  <si>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</si>
  <si>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</si>
  <si>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</si>
  <si>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</si>
  <si>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</si>
  <si>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</si>
  <si>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</si>
  <si>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</si>
  <si>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</si>
  <si>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</si>
  <si>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</si>
  <si>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</si>
  <si>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</si>
  <si>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</si>
  <si>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</si>
  <si>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</si>
  <si>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</si>
  <si>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</si>
  <si>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</si>
  <si>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</si>
  <si>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</si>
  <si>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</si>
  <si>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</si>
  <si>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</si>
  <si>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</si>
  <si>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</si>
  <si>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</si>
  <si>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</si>
  <si>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</si>
  <si>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</si>
  <si>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</si>
  <si>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</si>
  <si>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</si>
  <si>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</si>
  <si>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</si>
  <si>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</si>
  <si>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</si>
  <si>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</si>
  <si>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</si>
  <si>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</si>
  <si>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</si>
  <si>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</si>
  <si>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</si>
  <si>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</si>
  <si>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</si>
  <si>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</si>
  <si>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</si>
  <si>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</si>
  <si>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</si>
  <si>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</si>
  <si>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</si>
  <si>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</si>
  <si>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</si>
  <si>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</si>
  <si>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</si>
  <si>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</si>
  <si>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</si>
  <si>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</si>
  <si>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</si>
  <si>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</si>
  <si>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</si>
  <si>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</si>
  <si>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</si>
  <si>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</si>
  <si>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</si>
  <si>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</si>
  <si>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</si>
  <si>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</si>
  <si>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</si>
  <si>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</si>
  <si>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</si>
  <si>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</si>
  <si>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</si>
  <si>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</si>
  <si>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</si>
  <si>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</si>
  <si>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</si>
  <si>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</si>
  <si>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</si>
  <si>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</si>
  <si>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</si>
  <si>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</si>
  <si>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</si>
  <si>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</si>
  <si>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</si>
  <si>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</si>
  <si>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</si>
  <si>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</si>
  <si>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</si>
  <si>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</si>
  <si>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</si>
  <si>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</si>
  <si>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</si>
  <si>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</si>
  <si>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</si>
  <si>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</si>
  <si>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</si>
  <si>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</si>
  <si>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</si>
  <si>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</si>
  <si>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</si>
  <si>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</si>
  <si>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</si>
  <si>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</si>
  <si>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</si>
  <si>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</si>
  <si>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</si>
  <si>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</si>
  <si>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</si>
  <si>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</si>
  <si>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</si>
  <si>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</si>
  <si>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</si>
  <si>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</si>
  <si>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</si>
  <si>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</si>
  <si>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</si>
  <si>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</si>
  <si>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</si>
  <si>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</si>
  <si>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</si>
  <si>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</si>
  <si>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</si>
  <si>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</si>
  <si>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</si>
  <si>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</si>
  <si>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</si>
  <si>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</si>
  <si>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</si>
  <si>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</si>
  <si>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</si>
  <si>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</si>
  <si>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</si>
  <si>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</si>
  <si>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</si>
  <si>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</si>
  <si>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</si>
  <si>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</si>
  <si>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</si>
  <si>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</si>
  <si>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</si>
  <si>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</si>
  <si>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</si>
  <si>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</si>
  <si>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</si>
  <si>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</si>
  <si>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</si>
  <si>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</si>
  <si>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</si>
  <si>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</si>
  <si>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</si>
  <si>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</si>
  <si>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</si>
  <si>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</si>
  <si>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</si>
  <si>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</si>
  <si>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</si>
  <si>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</si>
  <si>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</si>
  <si>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</si>
  <si>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</si>
  <si>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</si>
  <si>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</si>
  <si>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</si>
  <si>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</si>
  <si>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</si>
  <si>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</si>
  <si>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</si>
  <si>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</si>
  <si>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</si>
  <si>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</si>
  <si>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</si>
  <si>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</si>
  <si>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</si>
  <si>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</si>
  <si>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</si>
  <si>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</si>
  <si>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</si>
  <si>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</si>
  <si>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</si>
  <si>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</si>
  <si>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</si>
  <si>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</si>
  <si>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</si>
  <si>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</si>
  <si>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</si>
  <si>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</si>
  <si>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</si>
  <si>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</si>
  <si>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</si>
  <si>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</si>
  <si>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</si>
  <si>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</si>
  <si>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</si>
  <si>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</si>
  <si>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</si>
  <si>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</si>
  <si>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</si>
  <si>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</si>
  <si>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</si>
  <si>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</si>
  <si>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</si>
  <si>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</si>
  <si>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</si>
  <si>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</si>
  <si>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</si>
  <si>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</si>
  <si>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</si>
  <si>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</si>
  <si>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</si>
  <si>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</si>
  <si>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</si>
  <si>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</si>
  <si>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</si>
  <si>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</si>
  <si>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</si>
  <si>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</si>
  <si>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</si>
  <si>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</si>
  <si>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</si>
  <si>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</si>
  <si>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</si>
  <si>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</si>
  <si>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</si>
  <si>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</si>
  <si>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</si>
  <si>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</si>
  <si>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</si>
  <si>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</si>
  <si>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</si>
  <si>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</si>
  <si>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</si>
  <si>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</si>
  <si>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</si>
  <si>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</si>
  <si>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</si>
  <si>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</si>
  <si>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</si>
  <si>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</si>
  <si>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</si>
  <si>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</si>
  <si>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</si>
  <si>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</si>
  <si>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</si>
  <si>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</si>
  <si>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</si>
  <si>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</si>
  <si>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</si>
  <si>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</si>
  <si>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</si>
  <si>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</si>
  <si>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</si>
  <si>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</si>
  <si>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</si>
  <si>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</si>
  <si>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</si>
  <si>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</si>
  <si>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</si>
  <si>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</si>
  <si>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</si>
  <si>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</si>
  <si>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</si>
  <si>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</si>
  <si>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</si>
  <si>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</si>
  <si>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</si>
  <si>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</si>
  <si>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</si>
  <si>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</si>
  <si>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</si>
  <si>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</si>
  <si>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</si>
  <si>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</si>
  <si>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</si>
  <si>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</si>
  <si>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</si>
  <si>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</si>
  <si>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</si>
  <si>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</si>
  <si>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</si>
  <si>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</si>
  <si>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</si>
  <si>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</si>
  <si>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</si>
  <si>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</si>
  <si>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</si>
  <si>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</si>
  <si>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</si>
  <si>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</si>
  <si>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</si>
  <si>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</si>
  <si>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</si>
  <si>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</si>
  <si>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</si>
  <si>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</si>
  <si>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</si>
  <si>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</si>
  <si>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</si>
  <si>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</si>
  <si>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</si>
  <si>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</si>
  <si>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</si>
  <si>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</si>
  <si>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</si>
  <si>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</si>
  <si>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</si>
  <si>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</si>
  <si>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</si>
  <si>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</si>
  <si>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</si>
  <si>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</si>
  <si>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</si>
  <si>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</si>
  <si>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</si>
  <si>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</si>
  <si>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</si>
  <si>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</si>
  <si>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</si>
  <si>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</si>
  <si>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</si>
  <si>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</si>
  <si>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</si>
  <si>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</si>
  <si>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</si>
  <si>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</si>
  <si>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</si>
  <si>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</si>
  <si>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</si>
  <si>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</si>
  <si>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</si>
  <si>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</si>
  <si>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</si>
  <si>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</si>
  <si>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</si>
  <si>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</si>
  <si>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</si>
  <si>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</si>
  <si>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</si>
  <si>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</si>
  <si>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</si>
  <si>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</si>
  <si>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</si>
  <si>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</si>
  <si>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</si>
  <si>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</si>
  <si>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</si>
  <si>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</si>
  <si>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</si>
  <si>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</si>
  <si>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</si>
  <si>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</si>
  <si>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</si>
  <si>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</si>
  <si>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</si>
  <si>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</si>
  <si>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</si>
  <si>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</si>
  <si>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</si>
  <si>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</si>
  <si>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</si>
  <si>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</si>
  <si>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</si>
  <si>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</si>
  <si>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</si>
  <si>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</si>
  <si>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</si>
  <si>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</si>
  <si>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</si>
  <si>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</si>
  <si>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</si>
  <si>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</si>
  <si>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</si>
  <si>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</si>
  <si>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</si>
  <si>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</si>
  <si>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</si>
  <si>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</si>
  <si>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</si>
  <si>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</si>
  <si>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</si>
  <si>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</si>
  <si>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</si>
  <si>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</si>
  <si>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</si>
  <si>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</si>
  <si>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</si>
  <si>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</si>
  <si>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</si>
  <si>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</si>
  <si>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</si>
  <si>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</si>
  <si>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</si>
  <si>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</si>
  <si>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</si>
  <si>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</si>
  <si>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</si>
  <si>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</si>
  <si>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</si>
  <si>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</si>
  <si>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</si>
  <si>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</si>
  <si>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</si>
  <si>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</si>
  <si>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</si>
  <si>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</si>
  <si>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</si>
  <si>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</si>
  <si>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</si>
  <si>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</si>
  <si>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</si>
  <si>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</si>
  <si>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</si>
  <si>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</si>
  <si>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</si>
  <si>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</si>
  <si>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</si>
  <si>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</si>
  <si>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</si>
  <si>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</si>
  <si>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</si>
  <si>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</si>
  <si>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</si>
  <si>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</si>
  <si>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</si>
  <si>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</si>
  <si>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</si>
  <si>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</si>
  <si>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</si>
  <si>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</si>
  <si>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</si>
  <si>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</si>
  <si>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</si>
  <si>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</si>
  <si>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</si>
  <si>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</si>
  <si>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</si>
  <si>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</si>
  <si>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</si>
  <si>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</si>
  <si>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</si>
  <si>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</si>
  <si>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</si>
  <si>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</si>
  <si>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</si>
  <si>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</si>
  <si>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</si>
  <si>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</si>
  <si>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</si>
  <si>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</si>
  <si>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</si>
  <si>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</si>
  <si>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</si>
  <si>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</si>
  <si>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</si>
  <si>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</si>
  <si>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</si>
  <si>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</si>
  <si>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</si>
  <si>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</si>
  <si>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</si>
  <si>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</si>
  <si>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</si>
  <si>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</si>
  <si>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</si>
  <si>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</si>
  <si>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</si>
  <si>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</si>
  <si>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</si>
  <si>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</si>
  <si>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</si>
  <si>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</si>
  <si>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</si>
  <si>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</si>
  <si>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</si>
  <si>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</si>
  <si>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</si>
  <si>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</si>
  <si>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</si>
  <si>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</si>
  <si>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</si>
  <si>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</si>
  <si>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</si>
  <si>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</si>
  <si>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</si>
  <si>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</si>
  <si>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</si>
  <si>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</si>
  <si>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</si>
  <si>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</si>
  <si>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</si>
  <si>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</si>
  <si>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</si>
  <si>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</si>
  <si>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</si>
  <si>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</si>
  <si>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</si>
  <si>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</si>
  <si>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</si>
  <si>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</si>
  <si>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</si>
  <si>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</si>
  <si>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</si>
  <si>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</si>
  <si>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</si>
  <si>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</si>
  <si>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</si>
  <si>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</si>
  <si>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</si>
  <si>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</si>
  <si>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</si>
  <si>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</si>
  <si>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</si>
  <si>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</si>
  <si>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</si>
  <si>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</si>
  <si>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</si>
  <si>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</si>
  <si>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</si>
  <si>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</si>
  <si>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</si>
  <si>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</si>
  <si>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</si>
  <si>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</si>
  <si>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</si>
  <si>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</si>
  <si>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</si>
  <si>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</si>
  <si>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</si>
  <si>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</si>
  <si>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</si>
  <si>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</si>
  <si>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</si>
  <si>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</si>
  <si>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</si>
  <si>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</si>
  <si>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</si>
  <si>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</si>
  <si>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</si>
  <si>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</si>
  <si>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</si>
  <si>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</si>
  <si>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</si>
  <si>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</si>
  <si>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</si>
  <si>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</si>
  <si>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</si>
  <si>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</si>
  <si>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</si>
  <si>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</si>
  <si>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</si>
  <si>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</si>
  <si>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</si>
  <si>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</si>
  <si>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</si>
  <si>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</si>
  <si>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</si>
  <si>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</si>
  <si>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</si>
  <si>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</si>
  <si>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</si>
  <si>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</si>
  <si>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</si>
  <si>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</si>
  <si>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</si>
  <si>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</si>
  <si>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</si>
  <si>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</si>
  <si>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</si>
  <si>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</si>
  <si>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</si>
  <si>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</si>
  <si>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</si>
  <si>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</si>
  <si>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</si>
  <si>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</si>
  <si>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</si>
  <si>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</si>
  <si>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</si>
  <si>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</si>
  <si>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</si>
  <si>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</si>
  <si>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</si>
  <si>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</si>
  <si>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</si>
  <si>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</si>
  <si>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</si>
  <si>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</si>
  <si>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</si>
  <si>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</si>
  <si>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</si>
  <si>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</si>
  <si>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</si>
  <si>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</si>
  <si>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</si>
  <si>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</si>
  <si>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</si>
  <si>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</si>
  <si>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</si>
  <si>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</si>
  <si>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</si>
  <si>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</si>
  <si>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</si>
  <si>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</si>
  <si>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</si>
  <si>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</si>
  <si>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</si>
  <si>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</si>
  <si>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</si>
  <si>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</si>
  <si>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</si>
  <si>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</si>
  <si>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</si>
  <si>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</si>
  <si>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</si>
  <si>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</si>
  <si>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</si>
  <si>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</si>
  <si>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</si>
  <si>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</si>
  <si>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</si>
  <si>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</si>
  <si>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</si>
  <si>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</si>
  <si>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</si>
  <si>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</si>
  <si>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</si>
  <si>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</si>
  <si>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</si>
  <si>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</si>
  <si>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</si>
  <si>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</si>
  <si>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</si>
  <si>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</si>
  <si>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</si>
  <si>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</si>
  <si>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</si>
  <si>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</si>
  <si>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</si>
  <si>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</si>
  <si>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</si>
  <si>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</si>
  <si>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</si>
  <si>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</si>
  <si>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</si>
  <si>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</si>
  <si>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</si>
  <si>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</si>
  <si>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</si>
  <si>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</si>
  <si>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</si>
  <si>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</si>
  <si>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</si>
  <si>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</si>
  <si>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</si>
  <si>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</si>
  <si>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</si>
  <si>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</si>
  <si>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</si>
  <si>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</si>
  <si>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</si>
  <si>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</si>
  <si>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</si>
  <si>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</si>
  <si>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</si>
  <si>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</si>
  <si>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</si>
  <si>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</si>
  <si>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</si>
  <si>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</si>
  <si>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</si>
  <si>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</si>
  <si>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</si>
  <si>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</si>
  <si>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</si>
  <si>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</si>
  <si>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</si>
  <si>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</si>
  <si>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</si>
  <si>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</si>
  <si>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</si>
  <si>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</si>
  <si>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</si>
  <si>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</si>
  <si>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</si>
  <si>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</si>
  <si>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</si>
  <si>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</si>
  <si>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</si>
  <si>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</si>
  <si>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</si>
  <si>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</si>
  <si>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</si>
  <si>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</si>
  <si>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</si>
  <si>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</si>
  <si>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</si>
  <si>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</si>
  <si>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</si>
  <si>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</si>
  <si>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</si>
  <si>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</si>
  <si>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</si>
  <si>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</si>
  <si>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</si>
  <si>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</si>
  <si>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</si>
  <si>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</si>
  <si>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</si>
  <si>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</si>
  <si>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</si>
  <si>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</si>
  <si>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</si>
  <si>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</si>
  <si>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</si>
  <si>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</si>
  <si>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</si>
  <si>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</si>
  <si>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</si>
  <si>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</si>
  <si>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</si>
  <si>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</si>
  <si>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</si>
  <si>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</si>
  <si>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</si>
  <si>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</si>
  <si>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</si>
  <si>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</si>
  <si>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</si>
  <si>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</si>
  <si>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</si>
  <si>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</si>
  <si>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</si>
  <si>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</si>
  <si>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</si>
  <si>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</si>
  <si>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</si>
  <si>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</si>
  <si>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</si>
  <si>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</si>
  <si>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</si>
  <si>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</si>
  <si>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</si>
  <si>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</si>
  <si>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</si>
  <si>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</si>
  <si>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</si>
  <si>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</si>
  <si>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</si>
  <si>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</si>
  <si>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</si>
  <si>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</si>
  <si>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</si>
  <si>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</si>
  <si>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</si>
  <si>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</si>
  <si>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</si>
  <si>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</si>
  <si>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</si>
  <si>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</si>
  <si>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</si>
  <si>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</si>
  <si>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</si>
  <si>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</si>
  <si>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</si>
  <si>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</si>
  <si>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</si>
  <si>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</si>
  <si>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</si>
  <si>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</si>
  <si>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</si>
  <si>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</si>
  <si>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</si>
  <si>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</si>
  <si>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</si>
  <si>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</si>
  <si>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</si>
  <si>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</si>
  <si>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</si>
  <si>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</si>
  <si>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</si>
  <si>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</si>
  <si>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</si>
  <si>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</si>
  <si>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</si>
  <si>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</si>
  <si>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</si>
  <si>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</si>
  <si>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</si>
  <si>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</si>
  <si>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</si>
  <si>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</si>
  <si>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</si>
  <si>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</si>
  <si>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</si>
  <si>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</si>
  <si>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</si>
  <si>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</si>
  <si>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</si>
  <si>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</si>
  <si>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</si>
  <si>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</si>
  <si>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</si>
  <si>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</si>
  <si>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</si>
  <si>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</si>
  <si>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</si>
  <si>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</si>
  <si>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</si>
  <si>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</si>
  <si>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</si>
  <si>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</si>
  <si>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</si>
  <si>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</si>
  <si>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</si>
  <si>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</si>
  <si>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</si>
  <si>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</si>
  <si>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</si>
  <si>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</si>
  <si>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</si>
  <si>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</si>
  <si>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</si>
  <si>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</si>
  <si>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</si>
  <si>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</si>
  <si>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</si>
  <si>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</si>
  <si>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</si>
  <si>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</si>
  <si>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</si>
  <si>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</si>
  <si>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</si>
  <si>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</si>
  <si>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</si>
  <si>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</si>
  <si>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</si>
  <si>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</si>
  <si>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</si>
  <si>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</si>
  <si>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</si>
  <si>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</si>
  <si>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</si>
  <si>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</si>
  <si>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</si>
  <si>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</si>
  <si>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</si>
  <si>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</si>
  <si>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</si>
  <si>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</si>
  <si>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</si>
  <si>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</si>
  <si>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</si>
  <si>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</si>
  <si>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</si>
  <si>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</si>
  <si>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</si>
  <si>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</si>
  <si>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</si>
  <si>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</si>
  <si>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</si>
  <si>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</si>
  <si>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</si>
  <si>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</si>
  <si>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</si>
  <si>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</si>
  <si>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</si>
  <si>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</si>
  <si>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</si>
  <si>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</si>
  <si>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</si>
  <si>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</si>
  <si>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</si>
  <si>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</si>
  <si>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</si>
  <si>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</si>
  <si>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</si>
  <si>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</si>
  <si>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</si>
  <si>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</si>
  <si>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</si>
  <si>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</si>
  <si>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</si>
  <si>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</si>
  <si>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</si>
  <si>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</si>
  <si>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</si>
  <si>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</si>
  <si>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</si>
  <si>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</si>
  <si>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</si>
  <si>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</si>
  <si>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</si>
  <si>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</si>
  <si>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</si>
  <si>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</si>
  <si>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</si>
  <si>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</si>
  <si>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</si>
  <si>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</si>
  <si>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</si>
  <si>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</si>
  <si>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</si>
  <si>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</si>
  <si>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</si>
  <si>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</si>
  <si>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</si>
  <si>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</si>
  <si>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</si>
  <si>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</si>
  <si>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</si>
  <si>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</si>
  <si>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</si>
  <si>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</si>
  <si>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</si>
  <si>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</si>
  <si>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</si>
  <si>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</si>
  <si>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</si>
  <si>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</si>
  <si>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</si>
  <si>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</si>
  <si>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</si>
  <si>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</si>
  <si>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</si>
  <si>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</si>
  <si>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</si>
  <si>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</si>
  <si>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</si>
  <si>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</si>
  <si>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</si>
  <si>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</si>
  <si>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</si>
  <si>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</si>
  <si>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</si>
  <si>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</si>
  <si>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</si>
  <si>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</si>
  <si>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</si>
  <si>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</si>
  <si>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</si>
  <si>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</si>
  <si>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</si>
  <si>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</si>
  <si>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</si>
  <si>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</si>
  <si>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</si>
  <si>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</si>
  <si>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</si>
  <si>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</si>
  <si>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</si>
  <si>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</si>
  <si>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</si>
  <si>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</si>
  <si>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</si>
  <si>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</si>
  <si>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</si>
  <si>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</si>
  <si>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</si>
  <si>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</si>
  <si>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</si>
  <si>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</si>
  <si>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</si>
  <si>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</si>
  <si>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</si>
  <si>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</si>
  <si>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</si>
  <si>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</si>
  <si>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</si>
  <si>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</si>
  <si>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</si>
  <si>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</si>
  <si>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</si>
  <si>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</si>
  <si>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</si>
  <si>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</si>
  <si>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</si>
  <si>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</si>
  <si>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</si>
  <si>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</si>
  <si>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</si>
  <si>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</si>
  <si>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</si>
  <si>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</si>
  <si>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</si>
  <si>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</si>
  <si>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</si>
  <si>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</si>
  <si>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</si>
  <si>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</si>
  <si>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</si>
  <si>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</si>
  <si>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</si>
  <si>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</si>
  <si>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</si>
  <si>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</si>
  <si>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</si>
  <si>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</si>
  <si>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</si>
  <si>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</si>
  <si>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</si>
  <si>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</si>
  <si>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</si>
  <si>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</si>
  <si>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</si>
  <si>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</si>
  <si>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</si>
  <si>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</si>
  <si>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</si>
  <si>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</si>
  <si>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</si>
  <si>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</si>
  <si>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</si>
  <si>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</si>
  <si>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</si>
  <si>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</si>
  <si>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</si>
  <si>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</si>
  <si>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</si>
  <si>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</si>
  <si>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</si>
  <si>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</si>
  <si>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</si>
  <si>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</si>
  <si>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</si>
  <si>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</si>
  <si>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</si>
  <si>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</si>
  <si>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</si>
  <si>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</si>
  <si>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</si>
  <si>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</si>
  <si>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</si>
  <si>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</si>
  <si>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</si>
  <si>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</si>
  <si>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</si>
  <si>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</si>
  <si>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</si>
  <si>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</si>
  <si>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</si>
  <si>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</si>
  <si>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</si>
  <si>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</si>
  <si>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</si>
  <si>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</si>
  <si>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</si>
  <si>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</si>
  <si>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</si>
  <si>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</si>
  <si>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</si>
  <si>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</si>
  <si>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</si>
  <si>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</si>
  <si>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</si>
  <si>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</si>
  <si>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</si>
  <si>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</si>
  <si>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</si>
  <si>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</si>
  <si>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</si>
  <si>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</si>
  <si>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</si>
  <si>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</si>
  <si>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</si>
  <si>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</si>
  <si>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</si>
  <si>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</si>
  <si>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</si>
  <si>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</si>
  <si>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</si>
  <si>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</si>
  <si>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</si>
  <si>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</si>
  <si>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</si>
  <si>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</si>
  <si>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</si>
  <si>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</si>
  <si>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</si>
  <si>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</si>
  <si>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</si>
  <si>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</si>
  <si>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</si>
  <si>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</si>
  <si>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</si>
  <si>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</si>
  <si>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</si>
  <si>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</si>
  <si>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</si>
  <si>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</si>
  <si>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</si>
  <si>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</si>
  <si>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</si>
  <si>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</si>
  <si>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</si>
  <si>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</si>
  <si>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</si>
  <si>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</si>
  <si>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</si>
  <si>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</si>
  <si>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</si>
  <si>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</si>
  <si>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</si>
  <si>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</si>
  <si>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</si>
  <si>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</si>
  <si>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</si>
  <si>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</si>
  <si>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</si>
  <si>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</si>
  <si>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</si>
  <si>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</si>
  <si>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</si>
  <si>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</si>
  <si>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</si>
  <si>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</si>
  <si>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</si>
  <si>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</si>
  <si>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</si>
  <si>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</si>
  <si>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</si>
  <si>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</si>
  <si>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</si>
  <si>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</si>
  <si>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</si>
  <si>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</si>
  <si>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</si>
  <si>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</si>
  <si>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</si>
  <si>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</si>
  <si>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</si>
  <si>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</si>
  <si>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</si>
  <si>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</si>
  <si>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</si>
  <si>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</si>
  <si>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</si>
  <si>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</si>
  <si>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</si>
  <si>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</si>
  <si>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</si>
  <si>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</si>
  <si>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</si>
  <si>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</si>
  <si>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</si>
  <si>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</si>
  <si>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</si>
  <si>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</si>
  <si>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</si>
  <si>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</si>
  <si>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</si>
  <si>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</si>
  <si>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</si>
  <si>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</si>
  <si>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</si>
  <si>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</si>
  <si>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</si>
  <si>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</si>
  <si>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</si>
  <si>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</si>
  <si>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</si>
  <si>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</si>
  <si>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</si>
  <si>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</si>
  <si>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</si>
  <si>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</si>
  <si>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</si>
  <si>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</si>
  <si>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</si>
  <si>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</si>
  <si>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</si>
  <si>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</si>
  <si>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</si>
  <si>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</si>
  <si>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</si>
  <si>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</si>
  <si>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</si>
  <si>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</si>
  <si>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</si>
  <si>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</si>
  <si>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</si>
  <si>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</si>
  <si>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</si>
  <si>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</si>
  <si>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</si>
  <si>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</si>
  <si>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</si>
  <si>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</si>
  <si>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</si>
  <si>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</si>
  <si>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</si>
  <si>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</si>
  <si>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</si>
  <si>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</si>
  <si>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</si>
  <si>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</si>
  <si>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</si>
  <si>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</si>
  <si>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</si>
  <si>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</si>
  <si>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</si>
  <si>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</si>
  <si>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</si>
  <si>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</si>
  <si>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</si>
  <si>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</si>
  <si>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</si>
  <si>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</si>
  <si>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</si>
  <si>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</si>
  <si>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</si>
  <si>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</si>
  <si>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</si>
  <si>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</si>
  <si>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</si>
  <si>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</si>
  <si>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</si>
  <si>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</si>
  <si>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</si>
  <si>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</si>
  <si>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</si>
  <si>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</si>
  <si>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</si>
  <si>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</si>
  <si>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</si>
  <si>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</si>
  <si>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</si>
  <si>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</si>
  <si>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</si>
  <si>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</si>
  <si>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</si>
  <si>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</si>
  <si>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</si>
  <si>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</si>
  <si>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</si>
  <si>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</si>
  <si>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</si>
  <si>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</si>
  <si>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</si>
  <si>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</si>
  <si>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</si>
  <si>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</si>
  <si>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</si>
  <si>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</si>
  <si>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</si>
  <si>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</si>
  <si>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</si>
  <si>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</si>
  <si>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</si>
  <si>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</si>
  <si>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</si>
  <si>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</si>
  <si>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</si>
  <si>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</si>
  <si>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</si>
  <si>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</si>
  <si>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</si>
  <si>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</si>
  <si>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</si>
  <si>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</si>
  <si>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</si>
  <si>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</si>
  <si>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</si>
  <si>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</si>
  <si>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</si>
  <si>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</si>
  <si>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</si>
  <si>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</si>
  <si>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</si>
  <si>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</si>
  <si>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</si>
  <si>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</si>
  <si>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</si>
  <si>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</si>
  <si>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</si>
  <si>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</si>
  <si>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</si>
  <si>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</si>
  <si>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</si>
  <si>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</si>
  <si>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</si>
  <si>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</si>
  <si>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</si>
  <si>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</si>
  <si>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</si>
  <si>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</si>
  <si>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</si>
  <si>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</si>
  <si>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</si>
  <si>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</si>
  <si>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</si>
  <si>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</si>
  <si>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</si>
  <si>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</si>
  <si>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</si>
  <si>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</si>
  <si>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</si>
  <si>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</si>
  <si>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</si>
  <si>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</si>
  <si>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</si>
  <si>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</si>
  <si>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</si>
  <si>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</si>
  <si>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</si>
  <si>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</si>
  <si>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</si>
  <si>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</si>
  <si>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</si>
  <si>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</si>
  <si>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</si>
  <si>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</si>
  <si>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</si>
  <si>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</si>
  <si>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</si>
  <si>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</si>
  <si>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</si>
  <si>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</si>
  <si>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</si>
  <si>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</si>
  <si>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</si>
  <si>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</si>
  <si>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</si>
  <si>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</si>
  <si>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</si>
  <si>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</si>
  <si>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</si>
  <si>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</si>
  <si>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</si>
  <si>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</si>
  <si>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</si>
  <si>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</si>
  <si>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</si>
  <si>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</si>
  <si>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</si>
  <si>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</si>
  <si>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</si>
  <si>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</si>
  <si>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</si>
  <si>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</si>
  <si>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</si>
  <si>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</si>
  <si>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</si>
  <si>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</si>
  <si>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</si>
  <si>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</si>
  <si>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</si>
  <si>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</si>
  <si>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</si>
  <si>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</si>
  <si>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</si>
  <si>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</si>
  <si>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</si>
  <si>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</si>
  <si>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</si>
  <si>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</si>
  <si>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</si>
  <si>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</si>
  <si>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</si>
  <si>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</si>
  <si>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</si>
  <si>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</si>
  <si>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</si>
  <si>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</si>
  <si>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</si>
  <si>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</si>
  <si>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</si>
  <si>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</si>
  <si>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</si>
  <si>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</si>
  <si>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</si>
  <si>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</si>
  <si>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</si>
  <si>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</si>
  <si>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</si>
  <si>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</si>
  <si>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</si>
  <si>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</si>
  <si>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</si>
  <si>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</si>
  <si>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</si>
  <si>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</si>
  <si>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</si>
  <si>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</si>
  <si>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</si>
  <si>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</si>
  <si>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</si>
  <si>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</si>
  <si>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</si>
  <si>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</si>
  <si>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</si>
  <si>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</si>
  <si>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</si>
  <si>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</si>
  <si>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</si>
  <si>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</si>
  <si>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</si>
  <si>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</si>
  <si>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</si>
  <si>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</si>
  <si>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</si>
  <si>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</si>
  <si>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</si>
  <si>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</si>
  <si>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</si>
  <si>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</si>
  <si>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</si>
  <si>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</si>
  <si>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</si>
  <si>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</si>
  <si>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</si>
  <si>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</si>
  <si>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</si>
  <si>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</si>
  <si>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</si>
  <si>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</si>
  <si>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</si>
  <si>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</si>
  <si>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</si>
  <si>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</si>
  <si>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</si>
  <si>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</si>
  <si>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</si>
  <si>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</si>
  <si>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</si>
  <si>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</si>
  <si>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</si>
  <si>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</si>
  <si>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</si>
  <si>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</si>
  <si>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</si>
  <si>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</si>
  <si>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</si>
  <si>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</si>
  <si>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</si>
  <si>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</si>
  <si>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</si>
  <si>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</si>
  <si>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</si>
  <si>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</si>
  <si>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</si>
  <si>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</si>
  <si>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</si>
  <si>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</si>
  <si>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</si>
  <si>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</si>
  <si>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</si>
  <si>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</si>
  <si>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</si>
  <si>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</si>
  <si>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</si>
  <si>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</si>
  <si>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</si>
  <si>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</si>
  <si>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</si>
  <si>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</si>
  <si>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</si>
  <si>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</si>
  <si>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</si>
  <si>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</si>
  <si>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</si>
  <si>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</si>
  <si>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</si>
  <si>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</si>
  <si>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</si>
  <si>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</si>
  <si>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</si>
  <si>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</si>
  <si>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</si>
  <si>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</si>
  <si>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</si>
  <si>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</si>
  <si>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</si>
  <si>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</si>
  <si>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</si>
  <si>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</si>
  <si>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</si>
  <si>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</si>
  <si>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</si>
  <si>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</si>
  <si>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</si>
  <si>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</si>
  <si>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</si>
  <si>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</si>
  <si>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</si>
  <si>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</si>
  <si>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</si>
  <si>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</si>
  <si>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</si>
  <si>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</si>
  <si>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</si>
  <si>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</si>
  <si>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</si>
  <si>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</si>
  <si>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</si>
  <si>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</si>
  <si>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</si>
  <si>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</si>
  <si>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</si>
  <si>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</si>
  <si>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</si>
  <si>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</si>
  <si>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</si>
  <si>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</si>
  <si>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</si>
  <si>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</si>
  <si>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</si>
  <si>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</si>
  <si>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</si>
  <si>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</si>
  <si>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</si>
  <si>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</si>
  <si>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</si>
  <si>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</si>
  <si>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</si>
  <si>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</si>
  <si>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</si>
  <si>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</si>
  <si>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</si>
  <si>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</si>
  <si>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</si>
  <si>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</si>
  <si>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</si>
  <si>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</si>
  <si>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</si>
  <si>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</si>
  <si>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</si>
  <si>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</si>
  <si>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</si>
  <si>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</si>
  <si>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</si>
  <si>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</si>
  <si>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</si>
  <si>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</si>
  <si>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</si>
  <si>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</si>
  <si>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</si>
  <si>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</si>
  <si>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</si>
  <si>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</si>
  <si>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</si>
  <si>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</si>
  <si>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</si>
  <si>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</si>
  <si>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</si>
  <si>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</si>
  <si>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</si>
  <si>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</si>
  <si>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</si>
  <si>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</si>
  <si>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</si>
  <si>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</si>
  <si>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</si>
  <si>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</si>
  <si>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</si>
  <si>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</si>
  <si>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</si>
  <si>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</si>
  <si>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</si>
  <si>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</si>
  <si>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</si>
  <si>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</si>
  <si>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</si>
  <si>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</si>
  <si>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</si>
  <si>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</si>
  <si>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</si>
  <si>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</si>
  <si>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</si>
  <si>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</si>
  <si>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</si>
  <si>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</si>
  <si>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</si>
  <si>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</si>
  <si>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</si>
  <si>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</si>
  <si>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</si>
  <si>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</si>
  <si>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</si>
  <si>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</si>
  <si>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</si>
  <si>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</si>
  <si>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</si>
  <si>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</si>
  <si>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</si>
  <si>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</si>
  <si>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</si>
  <si>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</si>
  <si>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</si>
  <si>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</si>
  <si>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</si>
  <si>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</si>
  <si>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</si>
  <si>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</si>
  <si>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</si>
  <si>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</si>
  <si>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</si>
  <si>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</si>
  <si>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</si>
  <si>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</si>
  <si>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</si>
  <si>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</si>
  <si>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</si>
  <si>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</si>
  <si>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</si>
  <si>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</si>
  <si>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</si>
  <si>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</si>
  <si>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</si>
  <si>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</si>
  <si>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</si>
  <si>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</si>
  <si>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</si>
  <si>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</si>
  <si>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</si>
  <si>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</si>
  <si>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</si>
  <si>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</si>
  <si>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</si>
  <si>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</si>
  <si>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</si>
  <si>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</si>
  <si>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</si>
  <si>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</si>
  <si>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</si>
  <si>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</si>
  <si>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</si>
  <si>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</si>
  <si>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</si>
  <si>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</si>
  <si>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</si>
  <si>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</si>
  <si>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</si>
  <si>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</si>
  <si>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</si>
  <si>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</si>
  <si>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</si>
  <si>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</si>
  <si>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</si>
  <si>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</si>
  <si>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</si>
  <si>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</si>
  <si>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</si>
  <si>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</si>
  <si>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</si>
  <si>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</si>
  <si>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</si>
  <si>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</si>
  <si>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</si>
  <si>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</si>
  <si>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</si>
  <si>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</si>
  <si>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</si>
  <si>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</si>
  <si>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</si>
  <si>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</si>
  <si>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</si>
  <si>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</si>
  <si>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</si>
  <si>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</si>
  <si>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</si>
  <si>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</si>
  <si>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</si>
  <si>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</si>
  <si>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</si>
  <si>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</si>
  <si>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</si>
  <si>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</si>
  <si>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</si>
  <si>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</si>
  <si>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</si>
  <si>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</si>
  <si>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</si>
  <si>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</si>
  <si>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</si>
  <si>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</si>
  <si>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</si>
  <si>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</si>
  <si>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</si>
  <si>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</si>
  <si>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</si>
  <si>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</si>
  <si>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</si>
  <si>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</si>
  <si>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</si>
  <si>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</si>
  <si>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</si>
  <si>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</si>
  <si>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</si>
  <si>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</si>
  <si>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</si>
  <si>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</si>
  <si>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</si>
  <si>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</si>
  <si>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</si>
  <si>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</si>
  <si>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</si>
  <si>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</si>
  <si>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</si>
  <si>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</si>
  <si>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</si>
  <si>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</si>
  <si>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</si>
  <si>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</si>
  <si>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</si>
  <si>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</si>
  <si>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</si>
  <si>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</si>
  <si>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</si>
  <si>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</si>
  <si>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</si>
  <si>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</si>
  <si>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</si>
  <si>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</si>
  <si>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</si>
  <si>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</si>
  <si>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</si>
  <si>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</si>
  <si>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</si>
  <si>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</si>
  <si>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</si>
  <si>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</si>
  <si>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</si>
  <si>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</si>
  <si>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</si>
  <si>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</si>
  <si>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</si>
  <si>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</si>
  <si>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</si>
  <si>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</si>
  <si>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</si>
  <si>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</si>
  <si>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</si>
  <si>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</si>
  <si>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</si>
  <si>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</si>
  <si>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</si>
  <si>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</si>
  <si>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</si>
  <si>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</si>
  <si>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</si>
  <si>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</si>
  <si>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</si>
  <si>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</si>
  <si>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</si>
  <si>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</si>
  <si>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</si>
  <si>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</si>
  <si>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</si>
  <si>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</si>
  <si>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</si>
  <si>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</si>
  <si>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</si>
  <si>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</si>
  <si>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</si>
  <si>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</si>
  <si>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</si>
  <si>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</si>
  <si>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</si>
  <si>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</si>
  <si>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</si>
  <si>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</si>
  <si>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</si>
  <si>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</si>
  <si>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</si>
  <si>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</si>
  <si>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</si>
  <si>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</si>
  <si>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</si>
  <si>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</si>
  <si>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</si>
  <si>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</si>
  <si>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</si>
  <si>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</si>
  <si>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</si>
  <si>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</si>
  <si>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</si>
  <si>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</si>
  <si>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</si>
  <si>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</si>
  <si>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</si>
  <si>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</si>
  <si>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</si>
  <si>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</si>
  <si>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</si>
  <si>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</si>
  <si>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</si>
  <si>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</si>
  <si>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</si>
  <si>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</si>
  <si>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</si>
  <si>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</si>
  <si>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</si>
  <si>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</si>
  <si>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</si>
  <si>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</si>
  <si>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</si>
  <si>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</si>
  <si>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</si>
  <si>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</si>
  <si>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</si>
  <si>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</si>
  <si>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</si>
  <si>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</si>
  <si>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</si>
  <si>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</si>
  <si>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</si>
  <si>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</si>
  <si>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</si>
  <si>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</si>
  <si>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</si>
  <si>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</si>
  <si>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</si>
  <si>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</si>
  <si>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</si>
  <si>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</si>
  <si>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</si>
  <si>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</si>
  <si>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</si>
  <si>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</si>
  <si>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</si>
  <si>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</si>
  <si>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</si>
  <si>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</si>
  <si>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</si>
  <si>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</si>
  <si>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</si>
  <si>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</si>
  <si>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</si>
  <si>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</si>
  <si>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</si>
  <si>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</si>
  <si>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</si>
  <si>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</si>
  <si>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</si>
  <si>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</si>
  <si>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</si>
  <si>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</si>
  <si>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</si>
  <si>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</si>
  <si>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</si>
  <si>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</si>
  <si>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</si>
  <si>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</si>
  <si>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</si>
  <si>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</si>
  <si>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</si>
  <si>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</si>
  <si>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</si>
  <si>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</si>
  <si>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</si>
  <si>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</si>
  <si>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</si>
  <si>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</si>
  <si>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</si>
  <si>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</si>
  <si>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</si>
  <si>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</si>
  <si>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</si>
  <si>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</si>
  <si>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</si>
  <si>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</si>
  <si>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</si>
  <si>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</si>
  <si>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</si>
  <si>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</si>
  <si>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</si>
  <si>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</si>
  <si>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</si>
  <si>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</si>
  <si>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</si>
  <si>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</si>
  <si>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</si>
  <si>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</si>
  <si>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</si>
  <si>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</si>
  <si>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</si>
  <si>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</si>
  <si>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</si>
  <si>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</si>
  <si>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</si>
  <si>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</si>
  <si>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</si>
  <si>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</si>
  <si>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</si>
  <si>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</si>
  <si>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</si>
  <si>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</si>
  <si>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</si>
  <si>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</si>
  <si>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</si>
  <si>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</si>
  <si>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</si>
  <si>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</si>
  <si>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</si>
  <si>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</si>
  <si>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</si>
  <si>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</si>
  <si>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</si>
  <si>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</si>
  <si>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</si>
  <si>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</si>
  <si>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</si>
  <si>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</si>
  <si>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</si>
  <si>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</si>
  <si>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</si>
  <si>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</si>
  <si>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</si>
  <si>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</si>
  <si>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</si>
  <si>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</si>
  <si>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</si>
  <si>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</si>
  <si>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</si>
  <si>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</si>
  <si>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</si>
  <si>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</si>
  <si>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</si>
  <si>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</si>
  <si>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</si>
  <si>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</si>
  <si>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</si>
  <si>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</si>
  <si>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</si>
  <si>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</si>
  <si>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</si>
  <si>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</si>
  <si>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</si>
  <si>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</si>
  <si>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</si>
  <si>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</si>
  <si>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</si>
  <si>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</si>
  <si>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</si>
  <si>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</si>
  <si>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</si>
  <si>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</si>
  <si>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</si>
  <si>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</si>
  <si>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</si>
  <si>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</si>
  <si>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</si>
  <si>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</si>
  <si>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</si>
  <si>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</si>
  <si>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</si>
  <si>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</si>
  <si>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</si>
  <si>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</si>
  <si>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</si>
  <si>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</si>
  <si>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</si>
  <si>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</si>
  <si>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</si>
  <si>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</si>
  <si>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</si>
  <si>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</si>
  <si>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</si>
  <si>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</si>
  <si>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</si>
  <si>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</si>
  <si>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</si>
  <si>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</si>
  <si>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</si>
  <si>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</si>
  <si>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</si>
  <si>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</si>
  <si>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</si>
  <si>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</si>
  <si>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</si>
  <si>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</si>
  <si>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</si>
  <si>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</si>
  <si>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</si>
  <si>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</si>
  <si>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</si>
  <si>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</si>
  <si>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</si>
  <si>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</si>
  <si>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</si>
  <si>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</si>
  <si>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</si>
  <si>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</si>
  <si>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</si>
  <si>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</si>
  <si>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</si>
  <si>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</si>
  <si>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</si>
  <si>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</si>
  <si>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</si>
  <si>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</si>
  <si>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</si>
  <si>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</si>
  <si>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</si>
  <si>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</si>
  <si>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</si>
  <si>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</si>
  <si>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</si>
  <si>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</si>
  <si>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</si>
  <si>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</si>
  <si>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</si>
  <si>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</si>
  <si>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</si>
  <si>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</si>
  <si>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</si>
  <si>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</si>
  <si>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</si>
  <si>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</si>
  <si>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</si>
  <si>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</si>
  <si>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</si>
  <si>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</si>
  <si>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</si>
  <si>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</si>
  <si>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</si>
  <si>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</si>
  <si>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</si>
  <si>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</si>
  <si>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</si>
  <si>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</si>
  <si>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</si>
  <si>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</si>
  <si>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</si>
  <si>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</si>
  <si>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</si>
  <si>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</si>
  <si>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</si>
  <si>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</si>
  <si>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</si>
  <si>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</si>
  <si>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</si>
  <si>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</si>
  <si>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</si>
  <si>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</si>
  <si>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</si>
  <si>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</si>
  <si>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</si>
  <si>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</si>
  <si>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</si>
  <si>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</si>
  <si>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</si>
  <si>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</si>
  <si>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</si>
  <si>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</si>
  <si>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</si>
  <si>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</si>
  <si>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</si>
  <si>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</si>
  <si>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</si>
  <si>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</si>
  <si>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</si>
  <si>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</si>
  <si>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</si>
  <si>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</si>
  <si>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</si>
  <si>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</si>
  <si>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</si>
  <si>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</si>
  <si>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</si>
  <si>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</si>
  <si>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</si>
  <si>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</si>
  <si>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</si>
  <si>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</si>
  <si>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</si>
  <si>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</si>
  <si>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</si>
  <si>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</si>
  <si>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</si>
  <si>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</si>
  <si>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</si>
  <si>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</si>
  <si>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</si>
  <si>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</si>
  <si>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</si>
  <si>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</si>
  <si>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</si>
  <si>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</si>
  <si>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</si>
  <si>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</si>
  <si>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</si>
  <si>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</si>
  <si>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</si>
  <si>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</si>
  <si>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</si>
  <si>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</si>
  <si>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</si>
  <si>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</si>
  <si>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</si>
  <si>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</si>
  <si>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</si>
  <si>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</si>
  <si>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</si>
  <si>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</si>
  <si>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</si>
  <si>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</si>
  <si>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</si>
  <si>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</si>
  <si>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</si>
  <si>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</si>
  <si>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</si>
  <si>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</si>
  <si>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</si>
  <si>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</si>
  <si>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</si>
  <si>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</si>
  <si>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</si>
  <si>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</si>
  <si>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</si>
  <si>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</si>
  <si>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</si>
  <si>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</si>
  <si>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</si>
  <si>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</si>
  <si>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</si>
  <si>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</si>
  <si>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</si>
  <si>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</si>
  <si>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</si>
  <si>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</si>
  <si>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</si>
  <si>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</si>
  <si>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</si>
  <si>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</si>
  <si>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</si>
  <si>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</si>
  <si>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</si>
  <si>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</si>
  <si>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</si>
  <si>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</si>
  <si>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</si>
  <si>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</si>
  <si>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</si>
  <si>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</si>
  <si>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</si>
  <si>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</si>
  <si>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</si>
  <si>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</si>
  <si>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</si>
  <si>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</si>
  <si>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</si>
  <si>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</si>
  <si>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</si>
  <si>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</si>
  <si>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</si>
  <si>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</si>
  <si>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</si>
  <si>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</si>
  <si>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</si>
  <si>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</si>
  <si>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</si>
  <si>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</si>
  <si>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</si>
  <si>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</si>
  <si>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</si>
  <si>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</si>
  <si>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</si>
  <si>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</si>
  <si>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</si>
  <si>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</si>
  <si>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</si>
  <si>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</si>
  <si>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</si>
  <si>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</si>
  <si>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</si>
  <si>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</si>
  <si>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</si>
  <si>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</si>
  <si>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</si>
  <si>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</si>
  <si>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</si>
  <si>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</si>
  <si>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</si>
  <si>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</si>
  <si>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</si>
  <si>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</si>
  <si>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</si>
  <si>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</si>
  <si>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</si>
  <si>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</si>
  <si>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</si>
  <si>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</si>
  <si>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</si>
  <si>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</si>
  <si>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</si>
  <si>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</si>
  <si>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</si>
  <si>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</si>
  <si>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</si>
  <si>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</si>
  <si>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</si>
  <si>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</si>
  <si>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</si>
  <si>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</si>
  <si>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</si>
  <si>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</si>
  <si>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</si>
  <si>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</si>
  <si>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</si>
  <si>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</si>
  <si>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</si>
  <si>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</si>
  <si>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</si>
  <si>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</si>
  <si>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</si>
  <si>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</si>
  <si>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</si>
  <si>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</si>
  <si>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</si>
  <si>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</si>
  <si>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</si>
  <si>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</si>
  <si>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</si>
  <si>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</si>
  <si>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</si>
  <si>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</si>
  <si>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</si>
  <si>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</si>
  <si>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</si>
  <si>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</si>
  <si>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</si>
  <si>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</si>
  <si>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</si>
  <si>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</si>
  <si>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</si>
  <si>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</si>
  <si>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</si>
  <si>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</si>
  <si>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</si>
  <si>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</si>
  <si>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</si>
  <si>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</si>
  <si>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</si>
  <si>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</si>
  <si>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</si>
  <si>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</si>
  <si>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</si>
  <si>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</si>
  <si>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</si>
  <si>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</si>
  <si>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</si>
  <si>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</si>
  <si>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</si>
  <si>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</si>
  <si>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</si>
  <si>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</si>
  <si>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</si>
  <si>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</si>
  <si>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</si>
  <si>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</si>
  <si>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</si>
  <si>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</si>
  <si>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</si>
  <si>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</si>
  <si>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</si>
  <si>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</si>
  <si>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</si>
  <si>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</si>
  <si>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</si>
  <si>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</si>
  <si>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</si>
  <si>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</si>
  <si>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</si>
  <si>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</si>
  <si>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</si>
  <si>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</si>
  <si>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</si>
  <si>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</si>
  <si>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</si>
  <si>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</si>
  <si>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</si>
  <si>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</si>
  <si>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</si>
  <si>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</si>
  <si>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</si>
  <si>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</si>
  <si>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</si>
  <si>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</si>
  <si>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</si>
  <si>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</si>
  <si>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</si>
  <si>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</si>
  <si>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</si>
  <si>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</si>
  <si>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</si>
  <si>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</si>
  <si>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</si>
  <si>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</si>
  <si>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</si>
  <si>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</si>
  <si>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</si>
  <si>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</si>
  <si>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</si>
  <si>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</si>
  <si>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</si>
  <si>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</si>
  <si>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</si>
  <si>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</si>
  <si>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</si>
  <si>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</si>
  <si>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</si>
  <si>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</si>
  <si>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</si>
  <si>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</si>
  <si>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</si>
  <si>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</si>
  <si>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</si>
  <si>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</si>
  <si>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</si>
  <si>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</si>
  <si>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</si>
  <si>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</si>
  <si>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</si>
  <si>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</si>
  <si>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</si>
  <si>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</si>
  <si>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</si>
  <si>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</si>
  <si>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</si>
  <si>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</si>
  <si>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</si>
  <si>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</si>
  <si>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</si>
  <si>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</si>
  <si>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</si>
  <si>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</si>
  <si>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</si>
  <si>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</si>
  <si>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</si>
  <si>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</si>
  <si>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</si>
  <si>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</si>
  <si>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</si>
  <si>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</si>
  <si>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</si>
  <si>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</si>
  <si>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</si>
  <si>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</si>
  <si>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</si>
  <si>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</si>
  <si>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</si>
  <si>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</si>
  <si>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</si>
  <si>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</si>
  <si>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</si>
  <si>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</si>
  <si>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</si>
  <si>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</si>
  <si>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</si>
  <si>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</si>
  <si>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</si>
  <si>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</si>
  <si>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</si>
  <si>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</si>
  <si>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</si>
  <si>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</si>
  <si>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</si>
  <si>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</si>
  <si>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</si>
  <si>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</si>
  <si>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</si>
  <si>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</si>
  <si>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</si>
  <si>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</si>
  <si>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</si>
  <si>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</si>
  <si>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</si>
  <si>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</si>
  <si>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</si>
  <si>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</si>
  <si>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</si>
  <si>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</si>
  <si>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</si>
  <si>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</si>
  <si>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</si>
  <si>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</si>
  <si>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</si>
  <si>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</si>
  <si>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</si>
  <si>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</si>
  <si>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</si>
  <si>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</si>
  <si>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</si>
  <si>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</si>
  <si>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</si>
  <si>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</si>
  <si>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</si>
  <si>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</si>
  <si>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</si>
  <si>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</si>
  <si>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</si>
  <si>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</si>
  <si>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</si>
  <si>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</si>
  <si>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</si>
  <si>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</si>
  <si>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</si>
  <si>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</si>
  <si>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</si>
  <si>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</si>
  <si>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</si>
  <si>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</si>
  <si>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</si>
  <si>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</si>
  <si>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</si>
  <si>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</si>
  <si>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</si>
  <si>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</si>
  <si>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</si>
  <si>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</si>
  <si>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</si>
  <si>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</si>
  <si>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</si>
  <si>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</si>
  <si>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</si>
  <si>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</si>
  <si>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</si>
  <si>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</si>
  <si>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</si>
  <si>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</si>
  <si>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</si>
  <si>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</si>
  <si>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</si>
  <si>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</si>
  <si>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</si>
  <si>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</si>
  <si>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</si>
  <si>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</si>
  <si>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</si>
  <si>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</si>
  <si>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</si>
  <si>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</si>
  <si>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</si>
  <si>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</si>
  <si>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</si>
  <si>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</si>
  <si>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</si>
  <si>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</si>
  <si>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</si>
  <si>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</si>
  <si>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</si>
  <si>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</si>
  <si>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</si>
  <si>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</si>
  <si>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</si>
  <si>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</si>
  <si>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</si>
  <si>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</si>
  <si>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</si>
  <si>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</si>
  <si>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</si>
  <si>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</si>
  <si>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</si>
  <si>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</si>
  <si>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</si>
  <si>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</si>
  <si>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</si>
  <si>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</si>
  <si>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</si>
  <si>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</si>
  <si>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</si>
  <si>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</si>
  <si>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</si>
  <si>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</si>
  <si>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</si>
  <si>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</si>
  <si>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</si>
  <si>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</si>
  <si>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</si>
  <si>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</si>
  <si>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</si>
  <si>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</si>
  <si>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</si>
  <si>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</si>
  <si>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</si>
  <si>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</si>
  <si>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</si>
  <si>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</si>
  <si>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</si>
  <si>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</si>
  <si>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</si>
  <si>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</si>
  <si>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</si>
  <si>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</si>
  <si>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</si>
  <si>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</si>
  <si>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</si>
  <si>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</si>
  <si>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</si>
  <si>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</si>
  <si>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</si>
  <si>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</si>
  <si>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</si>
  <si>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</si>
  <si>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</si>
  <si>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</si>
  <si>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</si>
  <si>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</si>
  <si>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</si>
  <si>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</si>
  <si>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</si>
  <si>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</si>
  <si>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</si>
  <si>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</si>
  <si>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</si>
  <si>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</si>
  <si>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</si>
  <si>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</si>
  <si>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</si>
  <si>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</si>
  <si>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</si>
  <si>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</si>
  <si>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</si>
  <si>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</si>
  <si>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</si>
  <si>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</si>
  <si>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</si>
  <si>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</si>
  <si>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</si>
  <si>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</si>
  <si>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</si>
  <si>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</si>
  <si>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</si>
  <si>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</si>
  <si>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</si>
  <si>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</si>
  <si>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</si>
  <si>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</si>
  <si>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</si>
  <si>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</si>
  <si>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</si>
  <si>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</si>
  <si>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</si>
  <si>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</si>
  <si>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</si>
  <si>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</si>
  <si>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</si>
  <si>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</si>
  <si>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</si>
  <si>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</si>
  <si>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</si>
  <si>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</si>
  <si>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</si>
  <si>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</si>
  <si>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</si>
  <si>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</si>
  <si>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</si>
  <si>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</si>
  <si>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</si>
  <si>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</si>
  <si>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</si>
  <si>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</si>
  <si>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</si>
  <si>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</si>
  <si>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</si>
  <si>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</si>
  <si>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</si>
  <si>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</si>
  <si>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</si>
  <si>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</si>
  <si>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</si>
  <si>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</si>
  <si>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</si>
  <si>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</si>
  <si>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</si>
  <si>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</si>
  <si>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</si>
  <si>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</si>
  <si>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</si>
  <si>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</si>
  <si>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</si>
  <si>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</si>
  <si>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</si>
  <si>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</si>
  <si>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</si>
  <si>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</si>
  <si>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</si>
  <si>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</si>
  <si>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</si>
  <si>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</si>
  <si>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</si>
  <si>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</si>
  <si>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</si>
  <si>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</si>
  <si>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</si>
  <si>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</si>
  <si>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</si>
  <si>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</si>
  <si>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</si>
  <si>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</si>
  <si>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</si>
  <si>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</si>
  <si>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</si>
  <si>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</si>
  <si>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</si>
  <si>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</si>
  <si>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</si>
  <si>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</si>
  <si>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</si>
  <si>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</si>
  <si>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</si>
  <si>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</si>
  <si>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</si>
  <si>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</si>
  <si>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</si>
  <si>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</si>
  <si>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</si>
  <si>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</si>
  <si>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</si>
  <si>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</si>
  <si>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</si>
  <si>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</si>
  <si>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</si>
  <si>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</si>
  <si>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</si>
  <si>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</si>
  <si>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</si>
  <si>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</si>
  <si>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</si>
  <si>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</si>
  <si>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</si>
  <si>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</si>
  <si>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</si>
  <si>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</si>
  <si>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</si>
  <si>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</si>
  <si>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</si>
  <si>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</si>
  <si>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</si>
  <si>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</si>
  <si>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</si>
  <si>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</si>
  <si>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</si>
  <si>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</si>
  <si>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</si>
  <si>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</si>
  <si>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</si>
  <si>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</si>
  <si>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</si>
  <si>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</si>
  <si>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</si>
  <si>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</si>
  <si>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</si>
  <si>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</si>
  <si>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</si>
  <si>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</si>
  <si>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</si>
  <si>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</si>
  <si>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</si>
  <si>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</si>
  <si>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</si>
  <si>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</si>
  <si>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</si>
  <si>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</si>
  <si>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</si>
  <si>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</si>
  <si>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</si>
  <si>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</si>
  <si>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</si>
  <si>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</si>
  <si>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</si>
  <si>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</si>
  <si>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</si>
  <si>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</si>
  <si>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</si>
  <si>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</si>
  <si>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</si>
  <si>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</si>
  <si>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</si>
  <si>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</si>
  <si>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</si>
  <si>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</si>
  <si>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</si>
  <si>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</si>
  <si>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</si>
  <si>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</si>
  <si>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</si>
  <si>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</si>
  <si>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</si>
  <si>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</si>
  <si>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</si>
  <si>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</si>
  <si>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</si>
  <si>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</si>
  <si>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</si>
  <si>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</si>
  <si>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</si>
  <si>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</si>
  <si>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</si>
  <si>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</si>
  <si>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</si>
  <si>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</si>
  <si>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</si>
  <si>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</si>
  <si>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</si>
  <si>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</si>
  <si>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</si>
  <si>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</si>
  <si>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</si>
  <si>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</si>
  <si>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</si>
  <si>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</si>
  <si>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</si>
  <si>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</si>
  <si>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</si>
  <si>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</si>
  <si>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</si>
  <si>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</si>
  <si>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</si>
  <si>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</si>
  <si>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</si>
  <si>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</si>
  <si>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</si>
  <si>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</si>
  <si>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</si>
  <si>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</si>
  <si>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</si>
  <si>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</si>
  <si>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</si>
  <si>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</si>
  <si>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</si>
  <si>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</si>
  <si>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</si>
  <si>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</si>
  <si>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</si>
  <si>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</si>
  <si>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</si>
  <si>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</si>
  <si>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</si>
  <si>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</si>
  <si>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</si>
  <si>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</si>
  <si>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</si>
  <si>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</si>
  <si>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</si>
  <si>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</si>
  <si>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</si>
  <si>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</si>
  <si>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</si>
  <si>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</si>
  <si>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</si>
  <si>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</si>
  <si>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</si>
  <si>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</si>
  <si>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</si>
  <si>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</si>
  <si>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</si>
  <si>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</si>
  <si>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</si>
  <si>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</si>
  <si>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</si>
  <si>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</si>
  <si>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</si>
  <si>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</si>
  <si>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</si>
  <si>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</si>
  <si>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</si>
  <si>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</si>
  <si>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</si>
  <si>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</si>
  <si>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</si>
  <si>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</si>
  <si>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</si>
  <si>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</si>
  <si>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</si>
  <si>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</si>
  <si>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</si>
  <si>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</si>
  <si>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</si>
  <si>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</si>
  <si>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</si>
  <si>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</si>
  <si>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</si>
  <si>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</si>
  <si>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</si>
  <si>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</si>
  <si>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</si>
  <si>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</si>
  <si>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</si>
  <si>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</si>
  <si>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</si>
  <si>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</si>
  <si>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</si>
  <si>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</si>
  <si>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</si>
  <si>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</si>
  <si>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</si>
  <si>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</si>
  <si>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</si>
  <si>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</si>
  <si>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</si>
  <si>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</si>
  <si>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</si>
  <si>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</si>
  <si>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</si>
  <si>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</si>
  <si>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</si>
  <si>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</si>
  <si>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</si>
  <si>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</si>
  <si>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</si>
  <si>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</si>
  <si>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</si>
  <si>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</si>
  <si>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</si>
  <si>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</si>
  <si>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</si>
  <si>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</si>
  <si>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</si>
  <si>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</si>
  <si>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</si>
  <si>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</si>
  <si>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</si>
  <si>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</si>
  <si>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</si>
  <si>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</si>
  <si>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</si>
  <si>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</si>
  <si>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</si>
  <si>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</si>
  <si>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</si>
  <si>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</si>
  <si>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</si>
  <si>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</si>
  <si>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</si>
  <si>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</si>
  <si>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</si>
  <si>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</si>
  <si>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</si>
  <si>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</si>
  <si>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</si>
  <si>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</si>
  <si>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</si>
  <si>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</si>
  <si>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</si>
  <si>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</si>
  <si>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</si>
  <si>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</si>
  <si>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</si>
  <si>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</si>
  <si>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</si>
  <si>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</si>
  <si>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</si>
  <si>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</si>
  <si>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</si>
  <si>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</si>
  <si>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</si>
  <si>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</si>
  <si>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</si>
  <si>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</si>
  <si>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</si>
  <si>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</si>
  <si>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</si>
  <si>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</si>
  <si>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</si>
  <si>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</si>
  <si>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</si>
  <si>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</si>
  <si>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</si>
  <si>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</si>
  <si>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</si>
  <si>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</si>
  <si>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</si>
  <si>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</si>
  <si>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</si>
  <si>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</si>
  <si>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</si>
  <si>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</si>
  <si>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</si>
  <si>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</si>
  <si>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</si>
  <si>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</si>
  <si>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</si>
  <si>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</si>
  <si>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</si>
  <si>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</si>
  <si>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</si>
  <si>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</si>
  <si>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</si>
  <si>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</si>
  <si>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</si>
  <si>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</si>
  <si>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</si>
  <si>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</si>
  <si>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</si>
  <si>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</si>
  <si>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</si>
  <si>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</si>
  <si>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</si>
  <si>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</si>
  <si>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</si>
  <si>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</si>
  <si>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</si>
  <si>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</si>
  <si>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</si>
  <si>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</si>
  <si>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</si>
  <si>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</si>
  <si>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</si>
  <si>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</si>
  <si>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</si>
  <si>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</si>
  <si>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</si>
  <si>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</si>
  <si>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</si>
  <si>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</si>
  <si>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</si>
  <si>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</si>
  <si>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</si>
  <si>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</si>
  <si>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</si>
  <si>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</si>
  <si>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</si>
  <si>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</si>
  <si>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</si>
  <si>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</si>
  <si>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</si>
  <si>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</si>
  <si>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</si>
  <si>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</si>
  <si>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</si>
  <si>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</si>
  <si>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</si>
  <si>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</si>
  <si>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</si>
  <si>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</si>
  <si>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</si>
  <si>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</si>
  <si>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</si>
  <si>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</si>
  <si>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</si>
  <si>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</si>
  <si>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</si>
  <si>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</si>
  <si>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</si>
  <si>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</si>
  <si>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</si>
  <si>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</si>
  <si>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</si>
  <si>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</si>
  <si>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</si>
  <si>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</si>
  <si>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</si>
  <si>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</si>
  <si>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</si>
  <si>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</si>
  <si>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</si>
  <si>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</si>
  <si>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</si>
  <si>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</si>
  <si>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</si>
  <si>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</si>
  <si>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</si>
  <si>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</si>
  <si>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</si>
  <si>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</si>
  <si>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</si>
  <si>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</si>
  <si>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</si>
  <si>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</si>
  <si>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</si>
  <si>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</si>
  <si>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</si>
  <si>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</si>
  <si>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</si>
  <si>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</si>
  <si>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</si>
  <si>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</si>
  <si>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</si>
  <si>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</si>
  <si>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</si>
  <si>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</si>
  <si>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</si>
  <si>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</si>
  <si>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</si>
  <si>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</si>
  <si>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</si>
  <si>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</si>
  <si>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</si>
  <si>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</si>
  <si>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</si>
  <si>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</si>
  <si>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</si>
  <si>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</si>
  <si>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</si>
  <si>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</si>
  <si>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</si>
  <si>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</si>
  <si>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</si>
  <si>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</si>
  <si>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</si>
  <si>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</si>
  <si>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</si>
  <si>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</si>
  <si>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</si>
  <si>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</si>
  <si>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</si>
  <si>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</si>
  <si>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</si>
  <si>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</si>
  <si>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</si>
  <si>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</si>
  <si>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</si>
  <si>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</si>
  <si>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</si>
  <si>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</si>
  <si>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</si>
  <si>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</si>
  <si>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</si>
  <si>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</si>
  <si>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</si>
  <si>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</si>
  <si>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</si>
  <si>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</si>
  <si>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</si>
  <si>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</si>
  <si>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</si>
  <si>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</si>
  <si>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</si>
  <si>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</si>
  <si>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</si>
  <si>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</si>
  <si>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</si>
  <si>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</si>
  <si>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</si>
  <si>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</si>
  <si>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</si>
  <si>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</si>
  <si>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</si>
  <si>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</si>
  <si>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</si>
  <si>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</si>
  <si>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</si>
  <si>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</si>
  <si>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</si>
  <si>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</si>
  <si>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</si>
  <si>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</si>
  <si>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</si>
  <si>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</si>
  <si>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</si>
  <si>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</si>
  <si>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</si>
  <si>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</si>
  <si>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</si>
  <si>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</si>
  <si>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</si>
  <si>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</si>
  <si>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</si>
  <si>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</si>
  <si>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</si>
  <si>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</si>
  <si>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</si>
  <si>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</si>
  <si>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</si>
  <si>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</si>
  <si>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</si>
  <si>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</si>
  <si>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</si>
  <si>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</si>
  <si>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</si>
  <si>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</si>
  <si>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</si>
  <si>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</si>
  <si>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</si>
  <si>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</si>
  <si>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</si>
  <si>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</si>
  <si>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</si>
  <si>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</si>
  <si>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</si>
  <si>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</si>
  <si>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</si>
  <si>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</si>
  <si>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</si>
  <si>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</si>
  <si>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</si>
  <si>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</si>
  <si>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</si>
  <si>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</si>
  <si>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</si>
  <si>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</si>
  <si>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</si>
  <si>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</si>
  <si>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</si>
  <si>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</si>
  <si>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</si>
  <si>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</si>
  <si>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</si>
  <si>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</si>
  <si>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</si>
  <si>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</si>
  <si>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</si>
  <si>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</si>
  <si>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</si>
  <si>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</si>
  <si>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</si>
  <si>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</si>
  <si>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</si>
  <si>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</si>
  <si>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</si>
  <si>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</si>
  <si>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</si>
  <si>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</si>
  <si>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</si>
  <si>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</si>
  <si>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</si>
  <si>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</si>
  <si>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</si>
  <si>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</si>
  <si>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</si>
  <si>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</si>
  <si>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</si>
  <si>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</si>
  <si>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</si>
  <si>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</si>
  <si>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</si>
  <si>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</si>
  <si>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</si>
  <si>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</si>
  <si>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</si>
  <si>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</si>
  <si>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</si>
  <si>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</si>
  <si>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</si>
  <si>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</si>
  <si>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</si>
  <si>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</si>
  <si>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</si>
  <si>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</si>
  <si>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</si>
  <si>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</si>
  <si>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</si>
  <si>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</si>
  <si>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</si>
  <si>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</si>
  <si>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</si>
  <si>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</si>
  <si>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</si>
  <si>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</si>
  <si>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</si>
  <si>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</si>
  <si>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</si>
  <si>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</si>
  <si>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</si>
  <si>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</si>
  <si>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</si>
  <si>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</si>
  <si>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</si>
  <si>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</si>
  <si>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</si>
  <si>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</si>
  <si>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</si>
  <si>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</si>
  <si>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</si>
  <si>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</si>
  <si>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</si>
  <si>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</si>
  <si>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</si>
  <si>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</si>
  <si>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</si>
  <si>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</si>
  <si>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</si>
  <si>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</si>
  <si>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</si>
  <si>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</si>
  <si>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</si>
  <si>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</si>
  <si>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</si>
  <si>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</si>
  <si>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</si>
  <si>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</si>
  <si>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</si>
  <si>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</si>
  <si>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</si>
  <si>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</si>
  <si>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</si>
  <si>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</si>
  <si>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</si>
  <si>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</si>
  <si>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</si>
  <si>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</si>
  <si>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</si>
  <si>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</si>
  <si>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</si>
  <si>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</si>
  <si>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</si>
  <si>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</si>
  <si>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</si>
  <si>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</si>
  <si>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</si>
  <si>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</si>
  <si>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</si>
  <si>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</si>
  <si>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</si>
  <si>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</si>
  <si>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</si>
  <si>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</si>
  <si>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</si>
  <si>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</si>
  <si>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</si>
  <si>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</si>
  <si>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</si>
  <si>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</si>
  <si>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</si>
  <si>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</si>
  <si>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</si>
  <si>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</si>
  <si>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</si>
  <si>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</si>
  <si>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</si>
  <si>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</si>
  <si>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</si>
  <si>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</si>
  <si>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</si>
  <si>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</si>
  <si>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</si>
  <si>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</si>
  <si>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</si>
  <si>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</si>
  <si>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</si>
  <si>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</si>
  <si>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</si>
  <si>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</si>
  <si>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</si>
  <si>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</si>
  <si>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</si>
  <si>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</si>
  <si>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</si>
  <si>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</si>
  <si>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</si>
  <si>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</si>
  <si>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</si>
  <si>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</si>
  <si>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</si>
  <si>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</si>
  <si>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</si>
  <si>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</si>
  <si>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</si>
  <si>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</si>
  <si>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</si>
  <si>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</si>
  <si>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</si>
  <si>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</si>
  <si>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</si>
  <si>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</si>
  <si>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</si>
  <si>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</si>
  <si>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</si>
  <si>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</si>
  <si>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</si>
  <si>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</si>
  <si>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</si>
  <si>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</si>
  <si>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</si>
  <si>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</si>
  <si>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</si>
  <si>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</si>
  <si>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</si>
  <si>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</si>
  <si>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</si>
  <si>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</si>
  <si>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</si>
  <si>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</si>
  <si>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</si>
  <si>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</si>
  <si>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</si>
  <si>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</si>
  <si>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</si>
  <si>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</si>
  <si>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</si>
  <si>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</si>
  <si>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</si>
  <si>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</si>
  <si>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</si>
  <si>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</si>
  <si>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</si>
  <si>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</si>
  <si>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</si>
  <si>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</si>
  <si>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</si>
  <si>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</si>
  <si>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</si>
  <si>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</si>
  <si>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</si>
  <si>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</si>
  <si>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</si>
  <si>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</si>
  <si>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</si>
  <si>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</si>
  <si>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</si>
  <si>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</si>
  <si>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</si>
  <si>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</si>
  <si>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</si>
  <si>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</si>
  <si>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</si>
  <si>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</si>
  <si>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</si>
  <si>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</si>
  <si>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</si>
  <si>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</si>
  <si>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</si>
  <si>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</si>
  <si>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</si>
  <si>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</si>
  <si>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</si>
  <si>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</si>
  <si>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</si>
  <si>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</si>
  <si>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</si>
  <si>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</si>
  <si>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</si>
  <si>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</si>
  <si>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</si>
  <si>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</si>
  <si>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</si>
  <si>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</si>
  <si>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</si>
  <si>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</si>
  <si>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</si>
  <si>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</si>
  <si>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</si>
  <si>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</si>
  <si>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</si>
  <si>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</si>
  <si>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</si>
  <si>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</si>
  <si>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</si>
  <si>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</si>
  <si>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</si>
  <si>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</si>
  <si>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</si>
  <si>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</si>
  <si>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</si>
  <si>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</si>
  <si>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</si>
  <si>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</si>
  <si>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</si>
  <si>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</si>
  <si>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</si>
  <si>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</si>
  <si>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</si>
  <si>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</si>
  <si>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</si>
  <si>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</si>
  <si>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</si>
  <si>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</si>
  <si>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</si>
  <si>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</si>
  <si>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</si>
  <si>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</si>
  <si>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</si>
  <si>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</si>
  <si>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</si>
  <si>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</si>
  <si>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</si>
  <si>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</si>
  <si>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</si>
  <si>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</si>
  <si>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</si>
  <si>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</si>
  <si>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</si>
  <si>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</si>
  <si>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</si>
  <si>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</si>
  <si>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</si>
  <si>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</si>
  <si>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</si>
  <si>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</si>
  <si>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</si>
  <si>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</si>
  <si>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</si>
  <si>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</si>
  <si>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</si>
  <si>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</si>
  <si>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</si>
  <si>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</si>
  <si>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</si>
  <si>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</si>
  <si>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</si>
  <si>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</si>
  <si>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</si>
  <si>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</si>
  <si>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</si>
  <si>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</si>
  <si>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</si>
  <si>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</si>
  <si>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</si>
  <si>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</si>
  <si>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</si>
  <si>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</si>
  <si>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</si>
  <si>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</si>
  <si>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</si>
  <si>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</si>
  <si>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</si>
  <si>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</si>
  <si>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</si>
  <si>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</si>
  <si>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</si>
  <si>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</si>
  <si>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</si>
  <si>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</si>
  <si>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</si>
  <si>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</si>
  <si>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</si>
  <si>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</si>
  <si>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</si>
  <si>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</si>
  <si>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</si>
  <si>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</si>
  <si>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</si>
  <si>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</si>
  <si>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</si>
  <si>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</si>
  <si>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</si>
  <si>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</si>
  <si>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</si>
  <si>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</si>
  <si>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</si>
  <si>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</si>
  <si>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</si>
  <si>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</si>
  <si>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</si>
  <si>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</si>
  <si>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</si>
  <si>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</si>
  <si>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</si>
  <si>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</si>
  <si>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</si>
  <si>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</si>
  <si>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</si>
  <si>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</si>
  <si>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</si>
  <si>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</si>
  <si>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</si>
  <si>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</si>
  <si>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</si>
  <si>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</si>
  <si>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</si>
  <si>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</si>
  <si>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</si>
  <si>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</si>
  <si>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</si>
  <si>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</si>
  <si>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</si>
  <si>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</si>
  <si>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</si>
  <si>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</si>
  <si>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</si>
  <si>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</si>
  <si>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</si>
  <si>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</si>
  <si>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</si>
  <si>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</si>
  <si>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</si>
  <si>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</si>
  <si>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</si>
  <si>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</si>
  <si>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</si>
  <si>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</si>
  <si>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</si>
  <si>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</si>
  <si>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</si>
  <si>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</si>
  <si>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</si>
  <si>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</si>
  <si>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</si>
  <si>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</si>
  <si>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</si>
  <si>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</si>
  <si>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</si>
  <si>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</si>
  <si>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</si>
  <si>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</si>
  <si>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</si>
  <si>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</si>
  <si>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</si>
  <si>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</si>
  <si>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</si>
  <si>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</si>
  <si>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</si>
  <si>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</si>
  <si>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</si>
  <si>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</si>
  <si>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</si>
  <si>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</si>
  <si>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</si>
  <si>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</si>
  <si>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</si>
  <si>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</si>
  <si>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</si>
  <si>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</si>
  <si>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</si>
  <si>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</si>
  <si>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</si>
  <si>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</si>
  <si>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</si>
  <si>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</si>
  <si>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</si>
  <si>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</si>
  <si>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</si>
  <si>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</si>
  <si>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</si>
  <si>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</si>
  <si>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</si>
  <si>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</si>
  <si>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</si>
  <si>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</si>
  <si>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</si>
  <si>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</si>
  <si>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</si>
  <si>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</si>
  <si>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</si>
  <si>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</si>
  <si>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</si>
  <si>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</si>
  <si>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</si>
  <si>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</si>
  <si>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</si>
  <si>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</si>
  <si>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</si>
  <si>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</si>
  <si>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</si>
  <si>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</si>
  <si>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</si>
  <si>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</si>
  <si>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</si>
  <si>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</si>
  <si>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</si>
  <si>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</si>
  <si>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</si>
  <si>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</si>
  <si>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</si>
  <si>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</si>
  <si>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</si>
  <si>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</si>
  <si>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</si>
  <si>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</si>
  <si>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</si>
  <si>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</si>
  <si>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</si>
  <si>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</si>
  <si>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</si>
  <si>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</si>
  <si>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</si>
  <si>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</si>
  <si>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</si>
  <si>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</si>
  <si>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</si>
  <si>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</si>
  <si>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</si>
  <si>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</si>
  <si>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</si>
  <si>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</si>
  <si>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</si>
  <si>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</si>
  <si>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</si>
  <si>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</si>
  <si>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</si>
  <si>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</si>
  <si>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</si>
  <si>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</si>
  <si>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</si>
  <si>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</si>
  <si>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</si>
  <si>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</si>
  <si>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</si>
  <si>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</si>
  <si>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</si>
  <si>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</si>
  <si>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</si>
  <si>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</si>
  <si>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</si>
  <si>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</si>
  <si>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</si>
  <si>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</si>
  <si>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</si>
  <si>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</si>
  <si>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</si>
  <si>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</si>
  <si>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</si>
  <si>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</si>
  <si>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</si>
  <si>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</si>
  <si>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</si>
  <si>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</si>
  <si>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</si>
  <si>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</si>
  <si>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</si>
  <si>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</si>
  <si>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</si>
  <si>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</si>
  <si>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</si>
  <si>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</si>
  <si>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</si>
  <si>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</si>
  <si>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</si>
  <si>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</si>
  <si>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</si>
  <si>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</si>
  <si>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</si>
  <si>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</si>
  <si>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</si>
  <si>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</si>
  <si>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</si>
  <si>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</si>
  <si>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</si>
  <si>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</si>
  <si>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</si>
  <si>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</si>
  <si>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</si>
  <si>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</si>
  <si>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</si>
  <si>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</si>
  <si>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</si>
  <si>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</si>
  <si>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</si>
  <si>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</si>
  <si>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</si>
  <si>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</si>
  <si>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</si>
  <si>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</si>
  <si>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</si>
  <si>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</si>
  <si>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</si>
  <si>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</si>
  <si>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</si>
  <si>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</si>
  <si>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</si>
  <si>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</si>
  <si>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</si>
  <si>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</si>
  <si>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</si>
  <si>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</si>
  <si>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</si>
  <si>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</si>
  <si>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</si>
  <si>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</si>
  <si>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</si>
  <si>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</si>
  <si>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</si>
  <si>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</si>
  <si>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</si>
  <si>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</si>
  <si>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</si>
  <si>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</si>
  <si>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</si>
  <si>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</si>
  <si>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</si>
  <si>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</si>
  <si>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</si>
  <si>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</si>
  <si>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</si>
  <si>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</si>
  <si>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</si>
  <si>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</si>
  <si>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</si>
  <si>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</si>
  <si>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</si>
  <si>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</si>
  <si>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</si>
  <si>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</si>
  <si>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</si>
  <si>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</si>
  <si>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</si>
  <si>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</si>
  <si>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</si>
  <si>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</si>
  <si>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</si>
  <si>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</si>
  <si>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</si>
  <si>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</si>
  <si>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</si>
  <si>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</si>
  <si>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</si>
  <si>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</si>
  <si>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</si>
  <si>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</si>
  <si>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</si>
  <si>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</si>
  <si>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</si>
  <si>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</si>
  <si>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</si>
  <si>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</si>
  <si>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</si>
  <si>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</si>
  <si>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</si>
  <si>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</si>
  <si>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</si>
  <si>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</si>
  <si>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</si>
  <si>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</si>
  <si>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</si>
  <si>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</si>
  <si>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</si>
  <si>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</si>
  <si>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</si>
  <si>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</si>
  <si>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</si>
  <si>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</si>
  <si>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</si>
  <si>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</si>
  <si>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</si>
  <si>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</si>
  <si>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</si>
  <si>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</si>
  <si>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</si>
  <si>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</si>
  <si>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</si>
  <si>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</si>
  <si>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</si>
  <si>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</si>
  <si>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</si>
  <si>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</si>
  <si>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</si>
  <si>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</si>
  <si>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</si>
  <si>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</si>
  <si>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</si>
  <si>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</si>
  <si>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</si>
  <si>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</si>
  <si>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</si>
  <si>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</si>
  <si>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</si>
  <si>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</si>
  <si>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</si>
  <si>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</si>
  <si>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</si>
  <si>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</si>
  <si>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</si>
  <si>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</si>
  <si>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</si>
  <si>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</si>
  <si>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</si>
  <si>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</si>
  <si>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</si>
  <si>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</si>
  <si>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</si>
  <si>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</si>
  <si>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</si>
  <si>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</si>
  <si>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</si>
  <si>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</si>
  <si>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</si>
  <si>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</si>
  <si>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</si>
  <si>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</si>
  <si>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</si>
  <si>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</si>
  <si>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</si>
  <si>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</si>
  <si>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</si>
  <si>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</si>
  <si>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</si>
  <si>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</si>
  <si>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</si>
  <si>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</si>
  <si>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</si>
  <si>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</si>
  <si>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</si>
  <si>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</si>
  <si>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</si>
  <si>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</si>
  <si>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</si>
  <si>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</si>
  <si>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</si>
  <si>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</si>
  <si>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</si>
  <si>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</si>
  <si>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</si>
  <si>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</si>
  <si>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</si>
  <si>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</si>
  <si>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</si>
  <si>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</si>
  <si>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</si>
  <si>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</si>
  <si>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</si>
  <si>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</si>
  <si>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</si>
  <si>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</si>
  <si>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</si>
  <si>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</si>
  <si>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</si>
  <si>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</si>
  <si>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</si>
  <si>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</si>
  <si>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</si>
  <si>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</si>
  <si>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</si>
  <si>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</si>
  <si>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</si>
  <si>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</si>
  <si>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</si>
  <si>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</si>
  <si>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</si>
  <si>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</si>
  <si>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</si>
  <si>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</si>
  <si>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</si>
  <si>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</si>
  <si>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</si>
  <si>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</si>
  <si>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</si>
  <si>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</si>
  <si>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</si>
  <si>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</si>
  <si>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</si>
  <si>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</si>
  <si>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</si>
  <si>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</si>
  <si>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</si>
  <si>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</si>
  <si>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</si>
  <si>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</si>
  <si>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</si>
  <si>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</si>
  <si>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</si>
  <si>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</si>
  <si>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</si>
  <si>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</si>
  <si>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</si>
  <si>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</si>
  <si>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</si>
  <si>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</si>
  <si>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</si>
  <si>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</si>
  <si>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</si>
  <si>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</si>
  <si>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</si>
  <si>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</si>
  <si>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</si>
  <si>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</si>
  <si>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</si>
  <si>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</si>
  <si>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</si>
  <si>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</si>
  <si>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</si>
  <si>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</si>
  <si>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</si>
  <si>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</si>
  <si>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</si>
  <si>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</si>
  <si>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</si>
  <si>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</si>
  <si>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</si>
  <si>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</si>
  <si>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</si>
  <si>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</si>
  <si>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</si>
  <si>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</si>
  <si>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</si>
  <si>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</si>
  <si>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</si>
  <si>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</si>
  <si>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</si>
  <si>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</si>
  <si>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</si>
  <si>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</si>
  <si>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</si>
  <si>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</si>
  <si>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</si>
  <si>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</si>
  <si>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</si>
  <si>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</si>
  <si>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</si>
  <si>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</si>
  <si>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</si>
  <si>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</si>
  <si>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</si>
  <si>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</si>
  <si>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</si>
  <si>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</si>
  <si>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</si>
  <si>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</si>
  <si>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</si>
  <si>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</si>
  <si>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</si>
  <si>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</si>
  <si>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</si>
  <si>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</si>
  <si>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</si>
  <si>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</si>
  <si>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</si>
  <si>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</si>
  <si>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</si>
  <si>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</si>
  <si>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</si>
  <si>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</si>
  <si>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</si>
  <si>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</si>
  <si>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</si>
  <si>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</si>
  <si>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</si>
  <si>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</si>
  <si>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</si>
  <si>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</si>
  <si>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</si>
  <si>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</si>
  <si>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</si>
  <si>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</si>
  <si>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</si>
  <si>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</si>
  <si>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</si>
  <si>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</si>
  <si>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</si>
  <si>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</si>
  <si>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</si>
  <si>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</si>
  <si>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</si>
  <si>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</si>
  <si>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</si>
  <si>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</si>
  <si>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</si>
  <si>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</si>
  <si>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</si>
  <si>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</si>
  <si>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</si>
  <si>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</si>
  <si>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</si>
  <si>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</si>
  <si>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</si>
  <si>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</si>
  <si>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</si>
  <si>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</si>
  <si>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</si>
  <si>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</si>
  <si>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</si>
  <si>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</si>
  <si>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</si>
  <si>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</si>
  <si>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</si>
  <si>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</si>
  <si>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</si>
  <si>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</si>
  <si>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</si>
  <si>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</si>
  <si>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</si>
  <si>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</si>
  <si>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</si>
  <si>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</si>
  <si>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</si>
  <si>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</si>
  <si>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</si>
  <si>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</si>
  <si>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</si>
  <si>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</si>
  <si>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</si>
  <si>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</si>
  <si>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</si>
  <si>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</si>
  <si>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</si>
  <si>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</si>
  <si>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</si>
  <si>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</si>
  <si>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</si>
  <si>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</si>
  <si>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</si>
  <si>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</si>
  <si>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</si>
  <si>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</si>
  <si>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</si>
  <si>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</si>
  <si>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</si>
  <si>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</si>
  <si>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</si>
  <si>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</si>
  <si>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</si>
  <si>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</si>
  <si>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</si>
  <si>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</si>
  <si>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</si>
  <si>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</si>
  <si>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</si>
  <si>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</si>
  <si>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</si>
  <si>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</si>
  <si>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</si>
  <si>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</si>
  <si>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</si>
  <si>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</si>
  <si>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</si>
  <si>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</si>
  <si>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</si>
  <si>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</si>
  <si>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</si>
  <si>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</si>
  <si>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</si>
  <si>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</si>
  <si>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</si>
  <si>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</si>
  <si>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</si>
  <si>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</si>
  <si>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</si>
  <si>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</si>
  <si>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</si>
  <si>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</si>
  <si>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</si>
  <si>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</si>
  <si>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</si>
  <si>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</si>
  <si>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</si>
  <si>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</si>
  <si>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</si>
  <si>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</si>
  <si>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</si>
  <si>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</si>
  <si>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</si>
  <si>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</si>
  <si>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</si>
  <si>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</si>
  <si>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</si>
  <si>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</si>
  <si>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</si>
  <si>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</si>
  <si>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</si>
  <si>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</si>
  <si>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</si>
  <si>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</si>
  <si>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</si>
  <si>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</si>
  <si>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</si>
  <si>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</si>
  <si>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</si>
  <si>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</si>
  <si>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</si>
  <si>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</si>
  <si>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</si>
  <si>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</si>
  <si>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</si>
  <si>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</si>
  <si>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</si>
  <si>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</si>
  <si>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</si>
  <si>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</si>
  <si>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</si>
  <si>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</si>
  <si>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</si>
  <si>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</si>
  <si>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</si>
  <si>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</si>
  <si>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</si>
  <si>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</si>
  <si>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</si>
  <si>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</si>
  <si>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</si>
  <si>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</si>
  <si>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</si>
  <si>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</si>
  <si>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</si>
  <si>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</si>
  <si>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</si>
  <si>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</si>
  <si>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</si>
  <si>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</si>
  <si>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</si>
  <si>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</si>
  <si>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</si>
  <si>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</si>
  <si>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</si>
  <si>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</si>
  <si>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</si>
  <si>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</si>
  <si>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</si>
  <si>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</si>
  <si>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</si>
  <si>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</si>
  <si>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</si>
  <si>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</si>
  <si>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</si>
  <si>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</si>
  <si>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</si>
  <si>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</si>
  <si>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</si>
  <si>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</si>
  <si>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</si>
  <si>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</si>
  <si>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</si>
  <si>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</si>
  <si>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</si>
  <si>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</si>
  <si>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</si>
  <si>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</si>
  <si>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</si>
  <si>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</si>
  <si>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</si>
  <si>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</si>
  <si>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</si>
  <si>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</si>
  <si>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</si>
  <si>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</si>
  <si>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</si>
  <si>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</si>
  <si>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</si>
  <si>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</si>
  <si>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</si>
  <si>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</si>
  <si>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</si>
  <si>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</si>
  <si>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</si>
  <si>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</si>
  <si>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</si>
  <si>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</si>
  <si>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</si>
  <si>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</si>
  <si>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</si>
  <si>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</si>
  <si>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</si>
  <si>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</si>
  <si>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</si>
  <si>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</si>
  <si>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</si>
  <si>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</si>
  <si>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</si>
  <si>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</si>
  <si>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</si>
  <si>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</si>
  <si>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</si>
  <si>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</si>
  <si>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</si>
  <si>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</si>
  <si>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</si>
  <si>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</si>
  <si>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</si>
  <si>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</si>
  <si>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</si>
  <si>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</si>
  <si>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</si>
  <si>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</si>
  <si>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</si>
  <si>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</si>
  <si>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</si>
  <si>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</si>
  <si>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</si>
  <si>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</si>
  <si>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</si>
  <si>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</si>
  <si>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</si>
  <si>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</si>
  <si>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</si>
  <si>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</si>
  <si>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</si>
  <si>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</si>
  <si>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</si>
  <si>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</si>
  <si>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</si>
  <si>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</si>
  <si>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</si>
  <si>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</si>
  <si>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</si>
  <si>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</si>
  <si>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</si>
  <si>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</si>
  <si>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</si>
  <si>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</si>
  <si>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</si>
  <si>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</si>
  <si>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</si>
  <si>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</si>
  <si>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</si>
  <si>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</si>
  <si>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</si>
  <si>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</si>
  <si>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</si>
  <si>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</si>
  <si>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</si>
  <si>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</si>
  <si>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</si>
  <si>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</si>
  <si>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</si>
  <si>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</si>
  <si>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</si>
  <si>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</si>
  <si>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</si>
  <si>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</si>
  <si>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</si>
  <si>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</si>
  <si>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</si>
  <si>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</si>
  <si>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</si>
  <si>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</si>
  <si>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</si>
  <si>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</si>
  <si>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</si>
  <si>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</si>
  <si>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</si>
  <si>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</si>
  <si>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</si>
  <si>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</si>
  <si>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</si>
  <si>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</si>
  <si>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</si>
  <si>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</si>
  <si>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</si>
  <si>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</si>
  <si>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</si>
  <si>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</si>
  <si>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</si>
  <si>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</si>
  <si>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</si>
  <si>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</si>
  <si>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</si>
  <si>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</si>
  <si>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</si>
  <si>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</si>
  <si>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</si>
  <si>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</si>
  <si>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</si>
  <si>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</si>
  <si>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</si>
  <si>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</si>
  <si>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</si>
  <si>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</si>
  <si>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</si>
  <si>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</si>
  <si>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</si>
  <si>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</si>
  <si>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</si>
  <si>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</si>
  <si>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</si>
  <si>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</si>
  <si>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</si>
  <si>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</si>
  <si>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</si>
  <si>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</si>
  <si>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</si>
  <si>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</si>
  <si>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</si>
  <si>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</si>
  <si>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</si>
  <si>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</si>
  <si>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</si>
  <si>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</si>
  <si>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</si>
  <si>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</si>
  <si>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</si>
  <si>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</si>
  <si>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</si>
  <si>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</si>
  <si>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</si>
  <si>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</si>
  <si>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</si>
  <si>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</si>
  <si>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</si>
  <si>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</si>
  <si>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</si>
  <si>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</si>
  <si>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</si>
  <si>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</si>
  <si>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</si>
  <si>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</si>
  <si>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</si>
  <si>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</si>
  <si>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</si>
  <si>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</si>
  <si>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</si>
  <si>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</si>
  <si>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</si>
  <si>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</si>
  <si>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</si>
  <si>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</si>
  <si>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</si>
  <si>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</si>
  <si>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</si>
  <si>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</si>
  <si>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</si>
  <si>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</si>
  <si>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</si>
  <si>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</si>
  <si>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</si>
  <si>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</si>
  <si>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</si>
  <si>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</si>
  <si>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</si>
  <si>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</si>
  <si>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</si>
  <si>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</si>
  <si>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</si>
  <si>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</si>
  <si>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</si>
  <si>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</si>
  <si>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</si>
  <si>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</si>
  <si>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</si>
  <si>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</si>
  <si>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</si>
  <si>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</si>
  <si>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</si>
  <si>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</si>
  <si>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</si>
  <si>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</si>
  <si>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</si>
  <si>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</si>
  <si>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</si>
  <si>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</si>
  <si>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</si>
  <si>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</si>
  <si>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</si>
  <si>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</si>
  <si>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</si>
  <si>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</si>
  <si>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</si>
  <si>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</si>
  <si>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</si>
  <si>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</si>
  <si>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</si>
  <si>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</si>
  <si>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</si>
  <si>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</si>
  <si>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</si>
  <si>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</si>
  <si>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</si>
  <si>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</si>
  <si>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</si>
  <si>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</si>
  <si>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</si>
  <si>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</si>
  <si>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</si>
  <si>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</si>
  <si>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</si>
  <si>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</si>
  <si>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</si>
  <si>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</si>
  <si>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</si>
  <si>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</si>
  <si>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</si>
  <si>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</si>
  <si>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</si>
  <si>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</si>
  <si>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</si>
  <si>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</si>
  <si>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</si>
  <si>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</si>
  <si>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</si>
  <si>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</si>
  <si>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</si>
  <si>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</si>
  <si>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</si>
  <si>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</si>
  <si>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</si>
  <si>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</si>
  <si>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</si>
  <si>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</si>
  <si>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</si>
  <si>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</si>
  <si>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</si>
  <si>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</si>
  <si>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</si>
  <si>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</si>
  <si>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</si>
  <si>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</si>
  <si>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</si>
  <si>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</si>
  <si>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</si>
  <si>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</si>
  <si>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</si>
  <si>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</si>
  <si>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</si>
  <si>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</si>
  <si>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</si>
  <si>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</si>
  <si>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</si>
  <si>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</si>
  <si>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</si>
  <si>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</si>
  <si>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</si>
  <si>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</si>
  <si>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</si>
  <si>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</si>
  <si>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</si>
  <si>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</si>
  <si>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</si>
  <si>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</si>
  <si>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</si>
  <si>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</si>
  <si>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</si>
  <si>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</si>
  <si>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</si>
  <si>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</si>
  <si>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</si>
  <si>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</si>
  <si>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</si>
  <si>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</si>
  <si>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</si>
  <si>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</si>
  <si>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</si>
  <si>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</si>
  <si>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</si>
  <si>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</si>
  <si>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</si>
  <si>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</si>
  <si>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</si>
  <si>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</si>
  <si>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</si>
  <si>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</si>
  <si>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</si>
  <si>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</si>
  <si>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</si>
  <si>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</si>
  <si>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</si>
  <si>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</si>
  <si>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</si>
  <si>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</si>
  <si>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</si>
  <si>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</si>
  <si>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</si>
  <si>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</si>
  <si>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</si>
  <si>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</si>
  <si>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</si>
  <si>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</si>
  <si>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</si>
  <si>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</si>
  <si>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</si>
  <si>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</si>
  <si>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</si>
  <si>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</si>
  <si>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</si>
  <si>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</si>
  <si>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</si>
  <si>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</si>
  <si>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</si>
  <si>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</si>
  <si>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</si>
  <si>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</si>
  <si>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</si>
  <si>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</si>
  <si>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</si>
  <si>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</si>
  <si>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</si>
  <si>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</si>
  <si>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</si>
  <si>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</si>
  <si>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</si>
  <si>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</si>
  <si>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</si>
  <si>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</si>
  <si>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</si>
  <si>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</si>
  <si>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</si>
  <si>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</si>
  <si>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</si>
  <si>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</si>
  <si>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</si>
  <si>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</si>
  <si>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</si>
  <si>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</si>
  <si>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</si>
  <si>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</si>
  <si>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</si>
  <si>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</si>
  <si>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</si>
  <si>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</si>
  <si>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</si>
  <si>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</si>
  <si>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</si>
  <si>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</si>
  <si>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</si>
  <si>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</si>
  <si>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</si>
  <si>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</si>
  <si>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</si>
  <si>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</si>
  <si>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</si>
  <si>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</si>
  <si>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</si>
  <si>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</si>
  <si>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</si>
  <si>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</si>
  <si>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</si>
  <si>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</si>
  <si>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</si>
  <si>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</si>
  <si>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</si>
  <si>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</si>
  <si>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</si>
  <si>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</si>
  <si>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</si>
  <si>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</si>
  <si>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</si>
  <si>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</si>
  <si>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</si>
  <si>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</si>
  <si>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</si>
  <si>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</si>
  <si>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</si>
  <si>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</si>
  <si>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</si>
  <si>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</si>
  <si>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</si>
  <si>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</si>
  <si>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</si>
  <si>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</si>
  <si>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</si>
  <si>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</si>
  <si>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</si>
  <si>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</si>
  <si>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</si>
  <si>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</si>
  <si>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</si>
  <si>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</si>
  <si>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</si>
  <si>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</si>
  <si>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</si>
  <si>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</si>
  <si>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</si>
  <si>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</si>
  <si>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</si>
  <si>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</si>
  <si>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</si>
  <si>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</si>
  <si>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</si>
  <si>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</si>
  <si>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</si>
  <si>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</si>
  <si>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</si>
  <si>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</si>
  <si>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</si>
  <si>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</si>
  <si>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</si>
  <si>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</si>
  <si>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</si>
  <si>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</si>
  <si>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</si>
  <si>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</si>
  <si>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</si>
  <si>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</si>
  <si>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</si>
  <si>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</si>
  <si>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</si>
  <si>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</si>
  <si>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</si>
  <si>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</si>
  <si>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</si>
  <si>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</si>
  <si>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</si>
  <si>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</si>
  <si>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</si>
  <si>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</si>
  <si>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</si>
  <si>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</si>
  <si>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</si>
  <si>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</si>
  <si>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</si>
  <si>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</si>
  <si>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</si>
  <si>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</si>
  <si>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</si>
  <si>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</si>
  <si>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</si>
  <si>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</si>
  <si>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</si>
  <si>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</si>
  <si>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</si>
  <si>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</si>
  <si>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</si>
  <si>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</si>
  <si>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</si>
  <si>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</si>
  <si>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</si>
  <si>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</si>
  <si>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</si>
  <si>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</si>
  <si>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</si>
  <si>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</si>
  <si>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</si>
  <si>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</si>
  <si>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</si>
  <si>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</si>
  <si>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</si>
  <si>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</si>
  <si>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</si>
  <si>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</si>
  <si>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</si>
  <si>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</si>
  <si>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</si>
  <si>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</si>
  <si>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</si>
  <si>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</si>
  <si>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</si>
  <si>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</si>
  <si>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</si>
  <si>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</si>
  <si>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</si>
  <si>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</si>
  <si>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</si>
  <si>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</si>
  <si>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</si>
  <si>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</si>
  <si>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</si>
  <si>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</si>
  <si>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</si>
  <si>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</si>
  <si>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</si>
  <si>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</si>
  <si>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</si>
  <si>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</si>
  <si>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</si>
  <si>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</si>
  <si>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</si>
  <si>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</si>
  <si>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</si>
  <si>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</si>
  <si>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</si>
  <si>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</si>
  <si>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</si>
  <si>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</si>
  <si>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</si>
  <si>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</si>
  <si>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</si>
  <si>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</si>
  <si>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</si>
  <si>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</si>
  <si>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</si>
  <si>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</si>
  <si>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</si>
  <si>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</si>
  <si>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</si>
  <si>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</si>
  <si>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</si>
  <si>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</si>
  <si>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</si>
  <si>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</si>
  <si>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</si>
  <si>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</si>
  <si>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</si>
  <si>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</si>
  <si>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</si>
  <si>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</si>
  <si>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</si>
  <si>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</si>
  <si>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</si>
  <si>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</si>
  <si>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</si>
  <si>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</si>
  <si>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</si>
  <si>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</si>
  <si>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</si>
  <si>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</si>
  <si>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</si>
  <si>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</si>
  <si>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</si>
  <si>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</si>
  <si>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</si>
  <si>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</si>
  <si>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</si>
  <si>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</si>
  <si>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</si>
  <si>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</si>
  <si>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</si>
  <si>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</si>
  <si>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</si>
  <si>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</si>
  <si>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</si>
  <si>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</si>
  <si>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</si>
  <si>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</si>
  <si>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</si>
  <si>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</si>
  <si>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</si>
  <si>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</si>
  <si>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</si>
  <si>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</si>
  <si>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</si>
  <si>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</si>
  <si>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</si>
  <si>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</si>
  <si>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</si>
  <si>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</si>
  <si>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</si>
  <si>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</si>
  <si>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</si>
  <si>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</si>
  <si>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</si>
  <si>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</si>
  <si>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</si>
  <si>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</si>
  <si>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</si>
  <si>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</si>
  <si>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</si>
  <si>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</si>
  <si>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</si>
  <si>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</si>
  <si>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</si>
  <si>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</si>
  <si>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</si>
  <si>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</si>
  <si>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</si>
  <si>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</si>
  <si>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</si>
  <si>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</si>
  <si>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</si>
  <si>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</si>
  <si>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</si>
  <si>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</si>
  <si>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</si>
  <si>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</si>
  <si>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</si>
  <si>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</si>
  <si>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</si>
  <si>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</si>
  <si>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</si>
  <si>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</si>
  <si>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</si>
  <si>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</si>
  <si>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</si>
  <si>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</si>
  <si>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</si>
  <si>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</si>
  <si>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</si>
  <si>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</si>
  <si>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</si>
  <si>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</si>
  <si>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</si>
  <si>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</si>
  <si>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</si>
  <si>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</si>
  <si>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</si>
  <si>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</si>
  <si>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</si>
  <si>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</si>
  <si>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</si>
  <si>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</si>
  <si>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</si>
  <si>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</si>
  <si>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</si>
  <si>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</si>
  <si>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</si>
  <si>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</si>
  <si>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</si>
  <si>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</si>
  <si>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</si>
  <si>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</si>
  <si>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</si>
  <si>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</si>
  <si>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</si>
  <si>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</si>
  <si>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</si>
  <si>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</si>
  <si>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</si>
  <si>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</si>
  <si>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</si>
  <si>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</si>
  <si>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</si>
  <si>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</si>
  <si>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</si>
  <si>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</si>
  <si>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</si>
  <si>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</si>
  <si>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</si>
  <si>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</si>
  <si>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</si>
  <si>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</si>
  <si>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</si>
  <si>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</si>
  <si>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</si>
  <si>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</si>
  <si>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</si>
  <si>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</si>
  <si>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</si>
  <si>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</si>
  <si>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</si>
  <si>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</si>
  <si>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</si>
  <si>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</si>
  <si>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</si>
  <si>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</si>
  <si>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</si>
  <si>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</si>
  <si>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</si>
  <si>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</si>
  <si>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</si>
  <si>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</si>
  <si>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</si>
  <si>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</si>
  <si>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</si>
  <si>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</si>
  <si>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</si>
  <si>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</si>
  <si>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</si>
  <si>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</si>
  <si>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</si>
  <si>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</si>
  <si>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</si>
  <si>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</si>
  <si>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</si>
  <si>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</si>
  <si>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</si>
  <si>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</si>
  <si>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</si>
  <si>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</si>
  <si>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</si>
  <si>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</si>
  <si>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</si>
  <si>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</si>
  <si>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</si>
  <si>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</si>
  <si>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</si>
  <si>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</si>
  <si>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</si>
  <si>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</si>
  <si>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</si>
  <si>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</si>
  <si>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</si>
  <si>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</si>
  <si>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</si>
  <si>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</si>
  <si>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</si>
  <si>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</si>
  <si>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</si>
  <si>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</si>
  <si>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</si>
  <si>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</si>
  <si>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</si>
  <si>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</si>
  <si>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</si>
  <si>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</si>
  <si>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</si>
  <si>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</si>
  <si>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</si>
  <si>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</si>
  <si>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</si>
  <si>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</si>
  <si>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</si>
  <si>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</si>
  <si>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</si>
  <si>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</si>
  <si>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</si>
  <si>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</si>
  <si>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</si>
  <si>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</si>
  <si>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</si>
  <si>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</si>
  <si>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</si>
  <si>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</si>
  <si>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</si>
  <si>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</si>
  <si>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</si>
  <si>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</si>
  <si>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</si>
  <si>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</si>
  <si>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</si>
  <si>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</si>
  <si>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</si>
  <si>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</si>
  <si>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</si>
  <si>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</si>
  <si>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</si>
  <si>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</si>
  <si>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</si>
  <si>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</si>
  <si>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</si>
  <si>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</si>
  <si>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</si>
  <si>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</si>
  <si>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</si>
  <si>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</si>
  <si>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</si>
  <si>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</si>
  <si>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</si>
  <si>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</si>
  <si>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</si>
  <si>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</si>
  <si>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</si>
  <si>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</si>
  <si>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</si>
  <si>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</si>
  <si>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</si>
  <si>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</si>
  <si>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</si>
  <si>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</si>
  <si>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</si>
  <si>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</si>
  <si>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</si>
  <si>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</si>
  <si>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</si>
  <si>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</si>
  <si>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</si>
  <si>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</si>
  <si>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</si>
  <si>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</si>
  <si>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</si>
  <si>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</si>
  <si>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</si>
  <si>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</si>
  <si>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</si>
  <si>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</si>
  <si>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</si>
  <si>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</si>
  <si>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</si>
  <si>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</si>
  <si>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</si>
  <si>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</si>
  <si>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</si>
  <si>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</si>
  <si>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</si>
  <si>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</si>
  <si>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</si>
  <si>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</si>
  <si>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</si>
  <si>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</si>
  <si>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</si>
  <si>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</si>
  <si>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</si>
  <si>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</si>
  <si>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</si>
  <si>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</si>
  <si>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</si>
  <si>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</si>
  <si>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</si>
  <si>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</si>
  <si>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</si>
  <si>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</si>
  <si>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</si>
  <si>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</si>
  <si>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</si>
  <si>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</si>
  <si>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</si>
  <si>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</si>
  <si>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</si>
  <si>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</si>
  <si>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</si>
  <si>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</si>
  <si>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</si>
  <si>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</si>
  <si>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</si>
  <si>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</si>
  <si>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</si>
  <si>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</si>
  <si>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</si>
  <si>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</si>
  <si>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</si>
  <si>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</si>
  <si>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</si>
  <si>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</si>
  <si>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</si>
  <si>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</si>
  <si>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</si>
  <si>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</si>
  <si>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</si>
  <si>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</si>
  <si>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</si>
  <si>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</si>
  <si>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</si>
  <si>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</si>
  <si>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</si>
  <si>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</si>
  <si>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</si>
  <si>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</si>
  <si>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</si>
  <si>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</si>
  <si>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</si>
  <si>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</si>
  <si>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</si>
  <si>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</si>
  <si>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</si>
  <si>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</si>
  <si>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</si>
  <si>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</si>
  <si>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</si>
  <si>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</si>
  <si>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</si>
  <si>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</si>
  <si>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</si>
  <si>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</si>
  <si>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</si>
  <si>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</si>
  <si>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</si>
  <si>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UQSW2739</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</si>
  <si>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</si>
  <si>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</si>
  <si>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</si>
  <si>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</si>
  <si>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</si>
  <si>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</si>
  <si>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</si>
  <si>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</si>
  <si>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</si>
  <si>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</si>
  <si>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</si>
  <si>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</si>
  <si>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</si>
  <si>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</si>
  <si>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</si>
  <si>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</si>
  <si>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</si>
  <si>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</si>
  <si>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</si>
  <si>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</si>
  <si>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</si>
  <si>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</si>
  <si>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</si>
  <si>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</si>
  <si>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</si>
  <si>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</si>
  <si>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</si>
  <si>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</si>
  <si>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</si>
  <si>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</si>
  <si>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</si>
  <si>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</si>
  <si>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</si>
  <si>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</si>
  <si>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</si>
  <si>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</si>
  <si>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</si>
  <si>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</si>
  <si>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</si>
  <si>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</si>
  <si>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</si>
  <si>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</si>
  <si>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</si>
  <si>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</si>
  <si>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</si>
  <si>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</si>
  <si>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</si>
  <si>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</si>
  <si>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</si>
  <si>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</si>
  <si>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</si>
  <si>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</si>
  <si>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</si>
  <si>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</si>
  <si>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</si>
  <si>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</si>
  <si>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</si>
  <si>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</si>
  <si>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</si>
  <si>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</si>
  <si>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</si>
  <si>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</si>
  <si>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</si>
  <si>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</si>
  <si>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</si>
  <si>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</si>
  <si>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</si>
  <si>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</si>
  <si>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</si>
  <si>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</si>
  <si>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</si>
  <si>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</si>
  <si>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</si>
  <si>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</si>
  <si>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</si>
  <si>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</si>
  <si>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</si>
  <si>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</si>
  <si>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</si>
  <si>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</si>
  <si>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</si>
  <si>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</si>
  <si>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PCM-20251123-00000389</t>
  </si>
  <si>
    <t>ETA 45 km</t>
  </si>
  <si>
    <t xml:space="preserve"> PCM-20250215-00000830 </t>
  </si>
  <si>
    <t>LTE site still down and  site located in aramco area access issue need special permission</t>
  </si>
  <si>
    <t>NO PCM</t>
  </si>
  <si>
    <t>Family building access night door close</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</si>
  <si>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</si>
  <si>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</si>
  <si>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</si>
  <si>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</si>
  <si>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</si>
  <si>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</si>
  <si>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</si>
  <si>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</si>
  <si>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</si>
  <si>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</si>
  <si>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</si>
  <si>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mkyl0917</t>
  </si>
  <si>
    <t>PCM-20251122-00001548</t>
  </si>
  <si>
    <t>site under night access due to Site located in deep desert &amp; dangerous area	and team will check by morning // 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</si>
</sst>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8" totalsRowShown="0" headerRowDxfId="157" dataDxfId="156" headerRowBorderDxfId="154" tableBorderDxfId="155" totalsRowBorderDxfId="153">
  <autoFilter ref="A1:CJ1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7" totalsRowShown="0" headerRowDxfId="48" dataDxfId="47" headerRowBorderDxfId="45" tableBorderDxfId="46" totalsRowBorderDxfId="44">
  <autoFilter ref="A1:L4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2" totalsRowShown="0" headerRowDxfId="31" dataDxfId="30" headerRowBorderDxfId="28" tableBorderDxfId="29">
  <autoFilter ref="A1:L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 totalsRowShown="0" headerRowDxfId="15" dataDxfId="14" headerRowBorderDxfId="12" tableBorderDxfId="13">
  <autoFilter ref="A1:L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tabSelected="1" workbookViewId="0">
      <selection activeCell="D3" sqref="D3"/>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321.33636585647764</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45984.284791782404</v>
      </c>
      <c r="H3" s="143"/>
      <c r="I3" s="141" t="str">
        <f>IFERROR(VLOOKUP(D3,DB!A:F,6,0),"")</f>
        <v/>
      </c>
      <c r="J3" s="141" t="str">
        <f>IFERROR(VLOOKUP(D3,DB!A:G,7,0),"")</f>
        <v/>
      </c>
      <c r="K3" s="145"/>
      <c r="L3" s="146" t="str">
        <f>IFERROR(VLOOKUP(D3,DB!A:I,9,0),"")</f>
        <v/>
      </c>
    </row>
    <row r="4" spans="1:15" ht="15" customHeight="1">
      <c r="A4" s="140"/>
      <c r="B4" s="141" t="str">
        <f>IFERROR(VLOOKUP(D4,DB!A:K,11,0),"")</f>
        <v/>
      </c>
      <c r="C4" s="141"/>
      <c r="D4" s="133" t="s">
        <v>39023</v>
      </c>
      <c r="E4" s="142"/>
      <c r="F4" s="143"/>
      <c r="G4" s="144">
        <f ca="1">IFERROR(NOW()-F4,"-")</f>
        <v>45984.284791782404</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45984.284791782404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45984.284791782404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45984.284791782404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45984.284791782404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45984.284791782404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45984.284791782404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45984.284791782404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45984.284791782404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45984.284791782404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45984.284791782404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45984.284791782404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45984.284791782404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45984.284791782404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45984.284791782404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45984.284791782404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45984.284791782404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45984.284791782404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45984.284791782404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45984.284791782404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45984.284791782404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45984.284791782404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45984.284791782404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45984.284791782404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45984.284791782404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45984.284791782404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45984.284791782404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45984.284791782404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45984.284791782404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45984.284791782404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45984.284791782404</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45984.284791782404</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143E4BA1-AAB7-4AC4-A889-480D0004B552}"/>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8"/>
  <sheetViews>
    <sheetView workbookViewId="0">
      <pane ySplit="1" topLeftCell="A11" activePane="bottomLeft" state="frozen"/>
      <selection pane="bottomLeft"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39024</v>
      </c>
      <c r="N1" s="87" t="s">
        <v>39025</v>
      </c>
      <c r="O1" s="87" t="s">
        <v>39026</v>
      </c>
      <c r="P1" s="87" t="s">
        <v>39027</v>
      </c>
      <c r="Q1" s="87" t="s">
        <v>39028</v>
      </c>
      <c r="R1" s="87" t="s">
        <v>39029</v>
      </c>
      <c r="S1" s="87" t="s">
        <v>39030</v>
      </c>
      <c r="T1" s="87" t="s">
        <v>39031</v>
      </c>
      <c r="U1" s="87" t="s">
        <v>39032</v>
      </c>
      <c r="V1" s="87" t="s">
        <v>39033</v>
      </c>
      <c r="W1" s="87" t="s">
        <v>39034</v>
      </c>
      <c r="X1" s="87" t="s">
        <v>39035</v>
      </c>
      <c r="Y1" s="87" t="s">
        <v>39036</v>
      </c>
      <c r="Z1" s="87" t="s">
        <v>39037</v>
      </c>
      <c r="AA1" s="87" t="s">
        <v>39038</v>
      </c>
      <c r="AB1" s="87" t="s">
        <v>39039</v>
      </c>
      <c r="AC1" s="87" t="s">
        <v>39040</v>
      </c>
      <c r="AD1" s="87" t="s">
        <v>39041</v>
      </c>
      <c r="AE1" s="87" t="s">
        <v>39042</v>
      </c>
      <c r="AF1" s="87" t="s">
        <v>39043</v>
      </c>
      <c r="AG1" s="87" t="s">
        <v>39044</v>
      </c>
      <c r="AH1" s="87" t="s">
        <v>39045</v>
      </c>
      <c r="AI1" s="87" t="s">
        <v>39046</v>
      </c>
      <c r="AJ1" s="87" t="s">
        <v>39047</v>
      </c>
      <c r="AK1" s="87" t="s">
        <v>39048</v>
      </c>
      <c r="AL1" s="87" t="s">
        <v>39049</v>
      </c>
      <c r="AM1" s="87" t="s">
        <v>39050</v>
      </c>
      <c r="AN1" s="87" t="s">
        <v>39051</v>
      </c>
      <c r="AO1" s="87" t="s">
        <v>39052</v>
      </c>
      <c r="AP1" s="87" t="s">
        <v>39053</v>
      </c>
      <c r="AQ1" s="87" t="s">
        <v>39054</v>
      </c>
      <c r="AR1" s="87" t="s">
        <v>39055</v>
      </c>
      <c r="AS1" s="87" t="s">
        <v>39056</v>
      </c>
      <c r="AT1" s="87" t="s">
        <v>39057</v>
      </c>
      <c r="AU1" s="87" t="s">
        <v>39058</v>
      </c>
      <c r="AV1" s="87" t="s">
        <v>39059</v>
      </c>
      <c r="AW1" s="87" t="s">
        <v>39060</v>
      </c>
      <c r="AX1" s="87" t="s">
        <v>39061</v>
      </c>
      <c r="AY1" s="87" t="s">
        <v>39062</v>
      </c>
      <c r="AZ1" s="87" t="s">
        <v>39063</v>
      </c>
      <c r="BA1" s="87" t="s">
        <v>39064</v>
      </c>
      <c r="BB1" s="87" t="s">
        <v>39065</v>
      </c>
      <c r="BC1" s="87" t="s">
        <v>39066</v>
      </c>
      <c r="BD1" s="87" t="s">
        <v>39067</v>
      </c>
      <c r="BE1" s="87" t="s">
        <v>39068</v>
      </c>
      <c r="BF1" s="87" t="s">
        <v>39069</v>
      </c>
      <c r="BG1" s="87" t="s">
        <v>39070</v>
      </c>
      <c r="BH1" s="87" t="s">
        <v>39071</v>
      </c>
      <c r="BI1" s="87" t="s">
        <v>39072</v>
      </c>
      <c r="BJ1" s="87" t="s">
        <v>39073</v>
      </c>
      <c r="BK1" s="87" t="s">
        <v>39074</v>
      </c>
      <c r="BL1" s="87" t="s">
        <v>39075</v>
      </c>
      <c r="BM1" s="87" t="s">
        <v>39076</v>
      </c>
      <c r="BN1" s="87" t="s">
        <v>39077</v>
      </c>
      <c r="BO1" s="87" t="s">
        <v>39078</v>
      </c>
      <c r="BP1" s="87" t="s">
        <v>39079</v>
      </c>
      <c r="BQ1" s="87" t="s">
        <v>39080</v>
      </c>
      <c r="BR1" s="87" t="s">
        <v>39081</v>
      </c>
      <c r="BS1" s="87" t="s">
        <v>39082</v>
      </c>
      <c r="BT1" s="87" t="s">
        <v>39083</v>
      </c>
      <c r="BU1" s="87" t="s">
        <v>39084</v>
      </c>
      <c r="BV1" s="87" t="s">
        <v>39085</v>
      </c>
      <c r="BW1" s="87" t="s">
        <v>39086</v>
      </c>
      <c r="BX1" s="87" t="s">
        <v>39087</v>
      </c>
      <c r="BY1" s="87" t="s">
        <v>39088</v>
      </c>
      <c r="BZ1" s="87" t="s">
        <v>39089</v>
      </c>
      <c r="CA1" s="87" t="s">
        <v>39090</v>
      </c>
      <c r="CB1" s="87" t="s">
        <v>39091</v>
      </c>
      <c r="CC1" s="87" t="s">
        <v>39092</v>
      </c>
      <c r="CD1" s="87" t="s">
        <v>39093</v>
      </c>
      <c r="CE1" s="87" t="s">
        <v>39094</v>
      </c>
      <c r="CF1" s="87" t="s">
        <v>39095</v>
      </c>
      <c r="CG1" s="87" t="s">
        <v>39096</v>
      </c>
      <c r="CH1" s="87" t="s">
        <v>39097</v>
      </c>
      <c r="CI1" s="87" t="s">
        <v>39098</v>
      </c>
      <c r="CJ1" s="87" t="s">
        <v>39099</v>
      </c>
    </row>
    <row r="2" spans="1:88" s="127" customFormat="1" ht="31.5" customHeight="1">
      <c r="A2" s="61" t="s">
        <v>39100</v>
      </c>
      <c r="B2" s="61" t="s">
        <v>27</v>
      </c>
      <c r="C2" s="61">
        <v>1</v>
      </c>
      <c r="D2" s="61" t="s">
        <v>19542</v>
      </c>
      <c r="E2" s="84" t="s">
        <v>39101</v>
      </c>
      <c r="F2" s="74">
        <v>45322.056979166664</v>
      </c>
      <c r="G2" s="75" t="s">
        <v>39102</v>
      </c>
      <c r="H2" s="86">
        <v>45322.050729166665</v>
      </c>
      <c r="I2" s="61" t="s">
        <v>88</v>
      </c>
      <c r="J2" s="61" t="s">
        <v>65</v>
      </c>
      <c r="K2" s="85" t="s">
        <v>39103</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39104</v>
      </c>
      <c r="B3" s="61" t="str">
        <f>IFERROR(VLOOKUP(D3,DB!A:K,11,0),"")</f>
        <v>R2</v>
      </c>
      <c r="C3" s="61">
        <v>1</v>
      </c>
      <c r="D3" s="61" t="s">
        <v>25643</v>
      </c>
      <c r="E3" s="84" t="s">
        <v>39021</v>
      </c>
      <c r="F3" s="74">
        <v>45824.999837962961</v>
      </c>
      <c r="G3" s="75">
        <f t="shared" ref="G3" ca="1" si="0">IFERROR(NOW()-F3,"-")</f>
        <v>159.28495381944231</v>
      </c>
      <c r="H3" s="74">
        <v>45824.993587962963</v>
      </c>
      <c r="I3" s="61" t="str">
        <f>IFERROR(VLOOKUP(D3,DB!A:F,6,0),"")</f>
        <v>Generator-SG</v>
      </c>
      <c r="J3" s="61" t="str">
        <f>IFERROR(VLOOKUP(D3,DB!A:G,7,0),"")</f>
        <v>Good</v>
      </c>
      <c r="K3" s="85" t="s">
        <v>39105</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39106</v>
      </c>
      <c r="B4" s="18" t="str">
        <f>IFERROR(VLOOKUP(D4,DB!A:K,11,0),"")</f>
        <v>R2</v>
      </c>
      <c r="C4" s="18">
        <v>1</v>
      </c>
      <c r="D4" s="61" t="s">
        <v>11598</v>
      </c>
      <c r="E4" s="102" t="s">
        <v>39021</v>
      </c>
      <c r="F4" s="103">
        <v>45984.251516203702</v>
      </c>
      <c r="G4" s="104">
        <f ca="1">IFERROR(NOW()-F4,"-")</f>
        <v>3.3275578702159692E-2</v>
      </c>
      <c r="H4" s="103">
        <v>45984.245509259257</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45984.284791782404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45984.284791782404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45984.284791782404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45984.284791782404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45984.284791782404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45984.284791782404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45984.284791782404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45984.284791782404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45984.284791782404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45984.284791782404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45984.284791782404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45984.284791782404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45984.284791782404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45984.284791782404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45984.284791782404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45984.284791782404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45984.284791782404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45984.284791782404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45984.284791782404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45984.284791782404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45984.284791782404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45984.284791782404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45984.284791782404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45984.284791782404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45984.284791782404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45984.284791782404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45984.284791782404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45984.284791782404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45984.284791782404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45984.284791782404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45984.284791782404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45984.284791782404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45984.284791782404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45984.284791782404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45984.284791782404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45984.284791782404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45984.284791782404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45984.284791782404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45984.284791782404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45984.284791782404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45984.284791782404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45984.284791782404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45984.284791782404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45984.284791782404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45984.284791782404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45984.284791782404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45984.284791782404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45984.284791782404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45984.284791782404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45984.284791782404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45984.284791782404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45984.284791782404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45984.284791782404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45984.284791782404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45984.284791782404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45984.284791782404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45984.284791782404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45984.284791782404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45984.284791782404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45984.284791782404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45984.284791782404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45984.284791782404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45984.284791782404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45984.284791782404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45984.284791782404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45984.284791782404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45984.284791782404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45984.284791782404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45984.284791782404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45984.284791782404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45984.284791782404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45984.284791782404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45984.284791782404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45984.284791782404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45984.284791782404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45984.284791782404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45984.284791782404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45984.284791782404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45984.284791782404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45984.284791782404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45984.284791782404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45984.284791782404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45984.284791782404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45984.284791782404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45984.284791782404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45984.284791782404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45984.284791782404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45984.284791782404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45984.284791782404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45984.284791782404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45984.284791782404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45984.284791782404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45984.284791782404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45984.284791782404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45984.284791782404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45984.284791782404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45984.284791782404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45984.284791782404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45984.284791782404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45984.284791782404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45984.284791782404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45984.284791782404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45984.284791782404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45984.284791782404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45984.284791782404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45984.284791782404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45984.284791782404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45984.284791782404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45984.284791782404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45984.284791782404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45984.284791782404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45984.284791782404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45984.284791782404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45984.284791782404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45984.284791782404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45984.284791782404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45984.284791782404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45984.284791782404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45984.284791782404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45984.284791782404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45984.284791782404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45984.284791782404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45984.284791782404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45984.284791782404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45984.284791782404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45984.284791782404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45984.284791782404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45984.284791782404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45984.284791782404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45984.284791782404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45984.284791782404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45984.284791782404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45984.284791782404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45984.284791782404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45984.284791782404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45984.284791782404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45984.284791782404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45984.284791782404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45984.284791782404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45984.284791782404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45984.284791782404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45984.284791782404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45984.284791782404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45984.284791782404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45984.284791782404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45984.284791782404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45984.284791782404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45984.284791782404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45984.284791782404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45984.284791782404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45984.284791782404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45984.284791782404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45984.284791782404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45984.284791782404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sheetData>
  <dataValidations count="2">
    <dataValidation allowBlank="1" showInputMessage="1" showErrorMessage="1" sqref="E1" xr:uid="{4D935161-CDD3-4592-B877-3FB59C99E142}"/>
    <dataValidation type="list" allowBlank="1" showInputMessage="1" showErrorMessage="1" sqref="E3:E1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20" sqref="D20:D2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45984.284791782404</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45984.284791782404</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45984.284791782404</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45984.284791782404</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45984.284791782404</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45984.284791782404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45984.284791782404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45984.284791782404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45984.284791782404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45984.284791782404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45984.284791782404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45984.284791782404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45984.284791782404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45984.284791782404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45984.284791782404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45984.284791782404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45984.284791782404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45984.284791782404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45984.284791782404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45984.284791782404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45984.284791782404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45984.284791782404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45984.284791782404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45984.284791782404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45984.284791782404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45984.284791782404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45984.284791782404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45984.284791782404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45984.284791782404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45984.284791782404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45984.284791782404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45984.284791782404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45984.284791782404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45984.284791782404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45984.284791782404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45984.284791782404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45984.284791782404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45984.284791782404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45984.284791782404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45984.284791782404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45984.284791782404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45984.284791782404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45984.284791782404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45984.284791782404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45984.284791782404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45984.284791782404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45984.284791782404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45984.284791782404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45984.284791782404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45984.284791782404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45984.284791782404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45984.284791782404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45984.284791782404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45984.284791782404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45984.284791782404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45984.284791782404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45984.284791782404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45984.284791782404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45984.284791782404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45984.284791782404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45984.284791782404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45984.284791782404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45984.284791782404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45984.284791782404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45984.284791782404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45984.284791782404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45984.284791782404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45984.284791782404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45984.284791782404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45984.284791782404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45984.284791782404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45984.284791782404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45984.284791782404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45984.284791782404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45984.284791782404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45984.284791782404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45984.284791782404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45984.284791782404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45984.284791782404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45984.284791782404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45984.284791782404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45984.284791782404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45984.284791782404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45984.284791782404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45984.284791782404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45984.284791782404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45984.284791782404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45984.284791782404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45984.284791782404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45984.284791782404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45984.284791782404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45984.284791782404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45984.284791782404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45984.284791782404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45984.284791782404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45984.284791782404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45984.284791782404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45984.284791782404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45984.284791782404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45984.284791782404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45984.284791782404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45984.284791782404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45984.284791782404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45984.284791782404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45984.284791782404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45984.284791782404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45984.284791782404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45984.284791782404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45984.284791782404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45984.284791782404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45984.284791782404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45984.284791782404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45984.284791782404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45984.284791782404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45984.284791782404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45984.284791782404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45984.284791782404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45984.284791782404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45984.284791782404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45984.284791782404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45984.284791782404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45984.284791782404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45984.284791782404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45984.284791782404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45984.284791782404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45984.284791782404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45984.284791782404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45984.284791782404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45984.284791782404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45984.284791782404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45984.284791782404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45984.284791782404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45984.284791782404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45984.284791782404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45984.284791782404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45984.284791782404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45984.284791782404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45984.284791782404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45984.284791782404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45984.284791782404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45984.284791782404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45984.284791782404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45984.284791782404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45984.284791782404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45984.284791782404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45984.284791782404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45984.284791782404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45984.284791782404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45984.284791782404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45984.284791782404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45984.284791782404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45984.284791782404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45984.284791782404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45984.284791782404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45984.284791782404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45984.284791782404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45984.284791782404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45984.284791782404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45984.284791782404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45984.284791782404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45984.284791782404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45984.284791782404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45984.284791782404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45984.284791782404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45984.284791782404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45984.284791782404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45984.284791782404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45984.284791782404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45984.284791782404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45984.284791782404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45984.284791782404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45984.284791782404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45984.284791782404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45984.284791782404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45984.284791782404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45984.284791782404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45984.284791782404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45984.284791782404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45984.284791782404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45984.284791782404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45984.284791782404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45984.284791782404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45984.284791782404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45984.284791782404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45984.284791782404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45984.284791782404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45984.284791782404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45984.284791782404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45984.284791782404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45984.284791782404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45984.284791782404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45984.284791782404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45984.284791782404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45984.284791782404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45984.284791782404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45984.284791782404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45984.284791782404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45984.284791782404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45984.284791782404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45984.284791782404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45984.284791782404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45984.284791782404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45984.284791782404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45984.284791782404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45984.284791782404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45984.284791782404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45984.284791782404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45984.284791782404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45984.284791782404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45984.284791782404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45984.284791782404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45984.284791782404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45984.284791782404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45984.284791782404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45984.284791782404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45984.284791782404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45984.284791782404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45984.284791782404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45984.284791782404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45984.284791782404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45984.284791782404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45984.284791782404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45984.284791782404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45984.284791782404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45984.284791782404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45984.284791782404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45984.284791782404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45984.284791782404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45984.284791782404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45984.284791782404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45984.284791782404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45984.284791782404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45984.284791782404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45984.284791782404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45984.284791782404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45984.284791782404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45984.284791782404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45984.284791782404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45984.284791782404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45984.284791782404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45984.284791782404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45984.284791782404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45984.284791782404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45984.284791782404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45984.284791782404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45984.284791782404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45984.284791782404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45984.284791782404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45984.284791782404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45984.284791782404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45984.284791782404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45984.284791782404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45984.284791782404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45984.284791782404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45984.284791782404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45984.284791782404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45984.284791782404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45984.284791782404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45984.284791782404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45984.284791782404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45984.284791782404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45984.284791782404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45984.284791782404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45984.284791782404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45984.284791782404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45984.284791782404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45984.284791782404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45984.284791782404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45984.284791782404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45984.284791782404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45984.284791782404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45984.284791782404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45984.284791782404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45984.284791782404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45984.284791782404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45984.284791782404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45984.284791782404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45984.284791782404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45984.284791782404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45984.284791782404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45984.284791782404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45984.284791782404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45984.284791782404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45984.284791782404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45984.284791782404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45984.284791782404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45984.284791782404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45984.284791782404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45984.284791782404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45984.284791782404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45984.284791782404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45984.284791782404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45984.284791782404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45984.284791782404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45984.284791782404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45984.284791782404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45984.284791782404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45984.284791782404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45984.284791782404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45984.284791782404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45984.284791782404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45984.284791782404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45984.284791782404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45984.284791782404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45984.284791782404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45984.284791782404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45984.284791782404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45984.284791782404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45984.284791782404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45984.284791782404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45984.284791782404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45984.284791782404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45984.284791782404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45984.284791782404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45984.284791782404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45984.284791782404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45984.284791782404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45984.284791782404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45984.284791782404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45984.284791782404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45984.284791782404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45984.284791782404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45984.284791782404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45984.284791782404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45984.284791782404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45984.284791782404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45984.284791782404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45984.284791782404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45984.284791782404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45984.284791782404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45984.284791782404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45984.284791782404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45984.284791782404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45984.284791782404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45984.284791782404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45984.284791782404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45984.284791782404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45984.284791782404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45984.284791782404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45984.284791782404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45984.284791782404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45984.284791782404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45984.284791782404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45984.284791782404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45984.284791782404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45984.284791782404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45984.284791782404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45984.284791782404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45984.284791782404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45984.284791782404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45984.284791782404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45984.284791782404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45984.284791782404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45984.284791782404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45984.284791782404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45984.284791782404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45984.284791782404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45984.284791782404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45984.284791782404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45984.284791782404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45984.284791782404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45984.284791782404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45984.284791782404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45984.284791782404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45984.284791782404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45984.284791782404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45984.284791782404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45984.284791782404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45984.284791782404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45984.284791782404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45984.284791782404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45984.284791782404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45984.284791782404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45984.284791782404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45984.284791782404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45984.284791782404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45984.284791782404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45984.284791782404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45984.284791782404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45984.284791782404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45984.284791782404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45984.284791782404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45984.284791782404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45984.284791782404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45984.284791782404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45984.284791782404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45984.284791782404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45984.284791782404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45984.284791782404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45984.284791782404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45984.284791782404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45984.284791782404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45984.284791782404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45984.284791782404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45984.284791782404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45984.284791782404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45984.284791782404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45984.284791782404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45984.284791782404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45984.284791782404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45984.284791782404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45984.284791782404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45984.284791782404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45984.284791782404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45984.284791782404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45984.284791782404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45984.284791782404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45984.284791782404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45984.284791782404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45984.284791782404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45984.284791782404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45984.284791782404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45984.284791782404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45984.284791782404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45984.284791782404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45984.284791782404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45984.284791782404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45984.284791782404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45984.284791782404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45984.284791782404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45984.284791782404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45984.284791782404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45984.284791782404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45984.284791782404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45984.284791782404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45984.284791782404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45984.284791782404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45984.284791782404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45984.284791782404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45984.284791782404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45984.284791782404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45984.284791782404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45984.284791782404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45984.284791782404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45984.284791782404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45984.284791782404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45984.284791782404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45984.284791782404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45984.284791782404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45984.284791782404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45984.284791782404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45984.284791782404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45984.284791782404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45984.284791782404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45984.284791782404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45984.284791782404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45984.284791782404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45984.284791782404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45984.284791782404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45984.284791782404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45984.284791782404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45984.284791782404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45984.284791782404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45984.284791782404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45984.284791782404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45984.284791782404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45984.284791782404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45984.284791782404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45984.284791782404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45984.284791782404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45984.284791782404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45984.284791782404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45984.284791782404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45984.284791782404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45984.284791782404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45984.284791782404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45984.284791782404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45984.284791782404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45984.284791782404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45984.284791782404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45984.284791782404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45984.284791782404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45984.284791782404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45984.284791782404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45984.284791782404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45984.284791782404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45984.284791782404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45984.284791782404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45984.284791782404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45984.284791782404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45984.284791782404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45984.284791782404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45984.284791782404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45984.284791782404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45984.284791782404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45984.284791782404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45984.284791782404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45984.284791782404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45984.284791782404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45984.284791782404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45984.284791782404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45984.284791782404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45984.284791782404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45984.284791782404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45984.284791782404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45984.284791782404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45984.284791782404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45984.284791782404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45984.284791782404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45984.284791782404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45984.284791782404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45984.284791782404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45984.284791782404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45984.284791782404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45984.284791782404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45984.284791782404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45984.284791782404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45984.284791782404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45984.284791782404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45984.284791782404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45984.284791782404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45984.284791782404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45984.284791782404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45984.284791782404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45984.284791782404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45984.284791782404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45984.284791782404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45984.284791782404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45984.284791782404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45984.284791782404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45984.284791782404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45984.284791782404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45984.284791782404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45984.284791782404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45984.284791782404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45984.284791782404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45984.284791782404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45984.284791782404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45984.284791782404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45984.284791782404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45984.284791782404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45984.284791782404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45984.284791782404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45984.284791782404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45984.284791782404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45984.284791782404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45984.284791782404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45984.284791782404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45984.284791782404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45984.284791782404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45984.284791782404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45984.284791782404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45984.284791782404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45984.284791782404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45984.284791782404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45984.284791782404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45984.284791782404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45984.284791782404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45984.284791782404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45984.284791782404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45984.284791782404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45984.284791782404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45984.284791782404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45984.284791782404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45984.284791782404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45984.284791782404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45984.284791782404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45984.284791782404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45984.284791782404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45984.284791782404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45984.284791782404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45984.284791782404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45984.284791782404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45984.284791782404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45984.284791782404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45984.284791782404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45984.284791782404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45984.284791782404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45984.284791782404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45984.284791782404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45984.284791782404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45984.284791782404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45984.284791782404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45984.284791782404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45984.284791782404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45984.284791782404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45984.284791782404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45984.284791782404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45984.284791782404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45984.284791782404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45984.284791782404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45984.284791782404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45984.284791782404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45984.284791782404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45984.284791782404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45984.284791782404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45984.284791782404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45984.284791782404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45984.284791782404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45984.284791782404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45984.284791782404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45984.284791782404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45984.284791782404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45984.284791782404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45984.284791782404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45984.284791782404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45984.284791782404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45984.284791782404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45984.284791782404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45984.284791782404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45984.284791782404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45984.284791782404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45984.284791782404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45984.284791782404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45984.284791782404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45984.284791782404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45984.284791782404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45984.284791782404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45984.284791782404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45984.284791782404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45984.284791782404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45984.284791782404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45984.284791782404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45984.284791782404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45984.284791782404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45984.284791782404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45984.284791782404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45984.284791782404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45984.284791782404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45984.284791782404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45984.284791782404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45984.284791782404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45984.284791782404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45984.284791782404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45984.284791782404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45984.284791782404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45984.284791782404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45984.284791782404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45984.284791782404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45984.284791782404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45984.284791782404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45984.284791782404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45984.284791782404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45984.284791782404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45984.284791782404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45984.284791782404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45984.284791782404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45984.284791782404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45984.284791782404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45984.284791782404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45984.284791782404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45984.284791782404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45984.284791782404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45984.284791782404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45984.284791782404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45984.284791782404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45984.284791782404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45984.284791782404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45984.284791782404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45984.284791782404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45984.284791782404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45984.284791782404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45984.284791782404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45984.284791782404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45984.284791782404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45984.284791782404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45984.284791782404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45984.284791782404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45984.284791782404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45984.284791782404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45984.284791782404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45984.284791782404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45984.284791782404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45984.284791782404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45984.284791782404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45984.284791782404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45984.284791782404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45984.284791782404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45984.284791782404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45984.284791782404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45984.284791782404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45984.284791782404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45984.284791782404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45984.284791782404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45984.284791782404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45984.284791782404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45984.284791782404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45984.284791782404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45984.284791782404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45984.284791782404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45984.284791782404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45984.284791782404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45984.284791782404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45984.284791782404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45984.284791782404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45984.284791782404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45984.284791782404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45984.284791782404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45984.284791782404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45984.284791782404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45984.284791782404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45984.284791782404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45984.284791782404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45984.284791782404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45984.284791782404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45984.284791782404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45984.284791782404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45984.284791782404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45984.284791782404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45984.284791782404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45984.284791782404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45984.284791782404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45984.284791782404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45984.284791782404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45984.284791782404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45984.284791782404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45984.284791782404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45984.284791782404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45984.284791782404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45984.284791782404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45984.284791782404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45984.284791782404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45984.284791782404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45984.284791782404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45984.284791782404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45984.284791782404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45984.284791782404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45984.284791782404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45984.284791782404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45984.284791782404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45984.284791782404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45984.284791782404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45984.284791782404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45984.284791782404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45984.284791782404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45984.284791782404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45984.284791782404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45984.284791782404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45984.284791782404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45984.284791782404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45984.284791782404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45984.284791782404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45984.284791782404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45984.284791782404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45984.284791782404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45984.284791782404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45984.284791782404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45984.284791782404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45984.284791782404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45984.284791782404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45984.284791782404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45984.284791782404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45984.284791782404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45984.284791782404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45984.284791782404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45984.284791782404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45984.284791782404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45984.284791782404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45984.284791782404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45984.284791782404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45984.284791782404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45984.284791782404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45984.284791782404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45984.284791782404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45984.284791782404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45984.284791782404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45984.284791782404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45984.284791782404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45984.284791782404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45984.284791782404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45984.284791782404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45984.284791782404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45984.284791782404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45984.284791782404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45984.284791782404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45984.284791782404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45984.284791782404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45984.284791782404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45984.284791782404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45984.284791782404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45984.284791782404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45984.284791782404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45984.284791782404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45984.284791782404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45984.284791782404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45984.284791782404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45984.284791782404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45984.284791782404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45984.284791782404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45984.284791782404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45984.284791782404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45984.284791782404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45984.284791782404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45984.284791782404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45984.284791782404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45984.284791782404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45984.284791782404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45984.284791782404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45984.284791782404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45984.284791782404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45984.284791782404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45984.284791782404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45984.284791782404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45984.284791782404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45984.284791782404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45984.284791782404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45984.284791782404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45984.284791782404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45984.284791782404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45984.284791782404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45984.284791782404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45984.284791782404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45984.284791782404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45984.284791782404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45984.284791782404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45984.284791782404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45984.284791782404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45984.284791782404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45984.284791782404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45984.284791782404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45984.284791782404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45984.284791782404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45984.284791782404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45984.284791782404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45984.284791782404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45984.284791782404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45984.284791782404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45984.284791782404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45984.284791782404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45984.284791782404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45984.284791782404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45984.284791782404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45984.284791782404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45984.284791782404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45984.284791782404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45984.284791782404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45984.284791782404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45984.284791782404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45984.284791782404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45984.284791782404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45984.284791782404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45984.284791782404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45984.284791782404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45984.284791782404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45984.284791782404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45984.284791782404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45984.284791782404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45984.284791782404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45984.284791782404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45984.284791782404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45984.284791782404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45984.284791782404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45984.284791782404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45984.284791782404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45984.284791782404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45984.284791782404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45984.284791782404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45984.284791782404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45984.284791782404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45984.284791782404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45984.284791782404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45984.284791782404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45984.284791782404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45984.284791782404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45984.284791782404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45984.284791782404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45984.284791782404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45984.284791782404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45984.284791782404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45984.284791782404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45984.284791782404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45984.284791782404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45984.284791782404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45984.284791782404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45984.284791782404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45984.284791782404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45984.284791782404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45984.284791782404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45984.284791782404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45984.284791782404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45984.284791782404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45984.284791782404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45984.284791782404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45984.284791782404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45984.284791782404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45984.284791782404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45984.284791782404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45984.284791782404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45984.284791782404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45984.284791782404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45984.284791782404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45984.284791782404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45984.284791782404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45984.284791782404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45984.284791782404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45984.284791782404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45984.284791782404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45984.284791782404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45984.284791782404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45984.284791782404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45984.284791782404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45984.284791782404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45984.284791782404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45984.284791782404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45984.284791782404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45984.284791782404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45984.284791782404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45984.284791782404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45984.284791782404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45984.284791782404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45984.284791782404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45984.284791782404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45984.284791782404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45984.284791782404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45984.284791782404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45984.284791782404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45984.284791782404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45984.284791782404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45984.284791782404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45984.284791782404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45984.284791782404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45984.284791782404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45984.284791782404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45984.284791782404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45984.284791782404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45984.284791782404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45984.284791782404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45984.284791782404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45984.284791782404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45984.284791782404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45984.284791782404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45984.284791782404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45984.284791782404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45984.284791782404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45984.284791782404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45984.284791782404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45984.284791782404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45984.284791782404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45984.284791782404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45984.284791782404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45984.284791782404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45984.284791782404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45984.284791782404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45984.284791782404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45984.284791782404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45984.284791782404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45984.284791782404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45984.284791782404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45984.284791782404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45984.284791782404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45984.284791782404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45984.284791782404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45984.284791782404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45984.284791782404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45984.284791782404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45984.284791782404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45984.284791782404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45984.284791782404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45984.284791782404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45984.284791782404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45984.284791782404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45984.284791782404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45984.284791782404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45984.284791782404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45984.284791782404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45984.284791782404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45984.284791782404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45984.284791782404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45984.284791782404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45984.284791782404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45984.284791782404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45984.284791782404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45984.284791782404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45984.284791782404</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7"/>
  <sheetViews>
    <sheetView workbookViewId="0">
      <selection activeCell="K17" sqref="K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280.80407418980758</v>
      </c>
      <c r="H2" s="95">
        <v>45703.474768518521</v>
      </c>
      <c r="I2" s="95" t="str">
        <f>IFERROR(VLOOKUP(D2,DB!A:F,6,0),"")</f>
        <v>SCECO</v>
      </c>
      <c r="J2" s="95" t="str">
        <f>IFERROR(VLOOKUP(D2,DB!A:G,7,0),"")</f>
        <v>Dead</v>
      </c>
      <c r="K2" s="97" t="s">
        <v>39109</v>
      </c>
      <c r="L2" s="91" t="str">
        <f>IFERROR(VLOOKUP(D2,DB!A:I,9,0),"")</f>
        <v>Latis</v>
      </c>
    </row>
    <row r="3" spans="1:16" ht="15" customHeight="1">
      <c r="A3" s="113" t="s">
        <v>39110</v>
      </c>
      <c r="B3" s="113" t="str">
        <f>IFERROR(VLOOKUP(D3,DB!A:K,11,0),"")</f>
        <v>R4</v>
      </c>
      <c r="C3" s="93">
        <v>1</v>
      </c>
      <c r="D3" s="91" t="s">
        <v>38804</v>
      </c>
      <c r="E3" s="94" t="s">
        <v>39021</v>
      </c>
      <c r="F3" s="95"/>
      <c r="G3" s="96">
        <f ca="1">IFERROR(NOW()-F3,"")</f>
        <v>45984.284791782404</v>
      </c>
      <c r="H3" s="95">
        <v>45983.94866898148</v>
      </c>
      <c r="I3" s="113" t="str">
        <f>IFERROR(VLOOKUP(D3,DB!A:F,6,0),"")</f>
        <v>Sceco</v>
      </c>
      <c r="J3" s="113" t="str">
        <f>IFERROR(VLOOKUP(D3,DB!A:G,7,0),"")</f>
        <v>In progress</v>
      </c>
      <c r="K3" s="97" t="s">
        <v>39111</v>
      </c>
      <c r="L3" s="91" t="str">
        <f>IFERROR(VLOOKUP(D3,DB!A:I,9,0),"")</f>
        <v>Latis</v>
      </c>
    </row>
    <row r="4" spans="1:16" ht="15" customHeight="1">
      <c r="A4" s="113"/>
      <c r="B4" s="113" t="str">
        <f>IFERROR(VLOOKUP(D4,DB!A:K,11,0),"")</f>
        <v/>
      </c>
      <c r="C4" s="93"/>
      <c r="D4" s="91" t="s">
        <v>39112</v>
      </c>
      <c r="E4" s="94"/>
      <c r="F4" s="95"/>
      <c r="G4" s="96">
        <f ca="1">IFERROR(NOW()-F4,"")</f>
        <v>45984.284791782404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45984.284791782404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45984.284791782404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45984.284791782404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45984.284791782404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45984.284791782404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61" ca="1" si="0">IFERROR(NOW()-F10,"")</f>
        <v>45984.284791782404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45984.284791782404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45984.284791782404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45984.284791782404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45984.284791782404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45984.284791782404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45984.284791782404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45984.284791782404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45984.284791782404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45984.284791782404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45984.284791782404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45984.284791782404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45984.284791782404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45984.284791782404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45984.284791782404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45984.284791782404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45984.284791782404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45984.284791782404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45984.284791782404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45984.284791782404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45984.284791782404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45984.284791782404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45984.284791782404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45984.284791782404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45984.284791782404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45984.284791782404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45984.284791782404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45984.284791782404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45984.284791782404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45984.284791782404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45984.284791782404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45984.284791782404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45984.284791782404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45984.284791782404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45984.284791782404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45984.284791782404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45984.284791782404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45984.284791782404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45984.284791782404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45984.284791782404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45984.284791782404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45984.284791782404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45984.284791782404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45984.284791782404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45984.284791782404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45984.284791782404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45984.284791782404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45984.284791782404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45984.284791782404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45984.284791782404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45984.284791782404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45984.284791782404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ref="G62:G125" ca="1" si="1">IFERROR(NOW()-F62,"")</f>
        <v>45984.284791782404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45984.284791782404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45984.284791782404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45984.284791782404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45984.284791782404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45984.284791782404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45984.284791782404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45984.284791782404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45984.284791782404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45984.284791782404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45984.284791782404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45984.284791782404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45984.284791782404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45984.284791782404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45984.284791782404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45984.284791782404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45984.284791782404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45984.284791782404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45984.284791782404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45984.284791782404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45984.284791782404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45984.284791782404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45984.284791782404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45984.284791782404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45984.284791782404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45984.284791782404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45984.284791782404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45984.284791782404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45984.284791782404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45984.284791782404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45984.284791782404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45984.284791782404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45984.284791782404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45984.284791782404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45984.284791782404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45984.284791782404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45984.284791782404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45984.284791782404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45984.284791782404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45984.284791782404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45984.284791782404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45984.284791782404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45984.284791782404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45984.284791782404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45984.284791782404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45984.284791782404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45984.284791782404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45984.284791782404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45984.284791782404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45984.284791782404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45984.284791782404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45984.284791782404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45984.284791782404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45984.284791782404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45984.284791782404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45984.284791782404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45984.284791782404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45984.284791782404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45984.284791782404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45984.284791782404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45984.284791782404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45984.284791782404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45984.284791782404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45984.284791782404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ref="G126:G189" ca="1" si="2">IFERROR(NOW()-F126,"")</f>
        <v>45984.284791782404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45984.284791782404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45984.284791782404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45984.284791782404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45984.284791782404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45984.284791782404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45984.284791782404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45984.284791782404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45984.284791782404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45984.284791782404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45984.284791782404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45984.284791782404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45984.284791782404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45984.284791782404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45984.284791782404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45984.284791782404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45984.284791782404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45984.284791782404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45984.284791782404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45984.284791782404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45984.284791782404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45984.284791782404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45984.284791782404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45984.284791782404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45984.284791782404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45984.284791782404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45984.284791782404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45984.284791782404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45984.284791782404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45984.284791782404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45984.284791782404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45984.284791782404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45984.284791782404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45984.284791782404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45984.284791782404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45984.284791782404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45984.284791782404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45984.284791782404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45984.284791782404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45984.284791782404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45984.284791782404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45984.284791782404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45984.284791782404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45984.284791782404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45984.284791782404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45984.284791782404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45984.284791782404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45984.284791782404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45984.284791782404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45984.284791782404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45984.284791782404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45984.284791782404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45984.284791782404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45984.284791782404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45984.284791782404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45984.284791782404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45984.284791782404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45984.284791782404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45984.284791782404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45984.284791782404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45984.284791782404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45984.284791782404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45984.284791782404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45984.284791782404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ref="G190:G253" ca="1" si="3">IFERROR(NOW()-F190,"")</f>
        <v>45984.284791782404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45984.284791782404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45984.284791782404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45984.284791782404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45984.284791782404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45984.284791782404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45984.284791782404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45984.284791782404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45984.284791782404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45984.284791782404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45984.284791782404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45984.284791782404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45984.284791782404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45984.284791782404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45984.284791782404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45984.284791782404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45984.284791782404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45984.284791782404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45984.284791782404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45984.284791782404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45984.284791782404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45984.284791782404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45984.284791782404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45984.284791782404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45984.284791782404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45984.284791782404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45984.284791782404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45984.284791782404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45984.284791782404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45984.284791782404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45984.284791782404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45984.284791782404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45984.284791782404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45984.284791782404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45984.284791782404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45984.284791782404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45984.284791782404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45984.284791782404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45984.284791782404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45984.284791782404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45984.284791782404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45984.284791782404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45984.284791782404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45984.284791782404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45984.284791782404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45984.284791782404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45984.284791782404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45984.284791782404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45984.284791782404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45984.284791782404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45984.284791782404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45984.284791782404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45984.284791782404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45984.284791782404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45984.284791782404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45984.284791782404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45984.284791782404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45984.284791782404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45984.284791782404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45984.284791782404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45984.284791782404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45984.284791782404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45984.284791782404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45984.284791782404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ref="G254:G317" ca="1" si="4">IFERROR(NOW()-F254,"")</f>
        <v>45984.284791782404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45984.284791782404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45984.284791782404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45984.284791782404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45984.284791782404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45984.284791782404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45984.284791782404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45984.284791782404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45984.284791782404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45984.284791782404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45984.284791782404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45984.284791782404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45984.284791782404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45984.284791782404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45984.284791782404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45984.284791782404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45984.284791782404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45984.284791782404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45984.284791782404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45984.284791782404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45984.284791782404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45984.284791782404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45984.284791782404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45984.284791782404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45984.284791782404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45984.284791782404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45984.284791782404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45984.284791782404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45984.284791782404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45984.284791782404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45984.284791782404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45984.284791782404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45984.284791782404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45984.284791782404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45984.284791782404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45984.284791782404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45984.284791782404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45984.284791782404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45984.284791782404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45984.284791782404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45984.284791782404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45984.284791782404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45984.284791782404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45984.284791782404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45984.284791782404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45984.284791782404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45984.284791782404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45984.284791782404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45984.284791782404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45984.284791782404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45984.284791782404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45984.284791782404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45984.284791782404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45984.284791782404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45984.284791782404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45984.284791782404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45984.284791782404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45984.284791782404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45984.284791782404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45984.284791782404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45984.284791782404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45984.284791782404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45984.284791782404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45984.284791782404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ref="G318:G381" ca="1" si="5">IFERROR(NOW()-F318,"")</f>
        <v>45984.284791782404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45984.284791782404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45984.284791782404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45984.284791782404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45984.284791782404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45984.284791782404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45984.284791782404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45984.284791782404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45984.284791782404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45984.284791782404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45984.284791782404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45984.284791782404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45984.284791782404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45984.284791782404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45984.284791782404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45984.284791782404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45984.284791782404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45984.284791782404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45984.284791782404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45984.284791782404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45984.284791782404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45984.284791782404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45984.284791782404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45984.284791782404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45984.284791782404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45984.284791782404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45984.284791782404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45984.284791782404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45984.284791782404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45984.284791782404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45984.284791782404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45984.284791782404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45984.284791782404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45984.284791782404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45984.284791782404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45984.284791782404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45984.284791782404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45984.284791782404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45984.284791782404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45984.284791782404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45984.284791782404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45984.284791782404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45984.284791782404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45984.284791782404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45984.284791782404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45984.284791782404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45984.284791782404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45984.284791782404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45984.284791782404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45984.284791782404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45984.284791782404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45984.284791782404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45984.284791782404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45984.284791782404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45984.284791782404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45984.284791782404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45984.284791782404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45984.284791782404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45984.284791782404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45984.284791782404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45984.284791782404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45984.284791782404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45984.284791782404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45984.284791782404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ref="G382:G427" ca="1" si="6">IFERROR(NOW()-F382,"")</f>
        <v>45984.284791782404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45984.284791782404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45984.284791782404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45984.284791782404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45984.284791782404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45984.284791782404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45984.284791782404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45984.284791782404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45984.284791782404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45984.284791782404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45984.284791782404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45984.284791782404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45984.284791782404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45984.284791782404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45984.284791782404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45984.284791782404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45984.284791782404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45984.284791782404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45984.284791782404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45984.284791782404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45984.284791782404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45984.284791782404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45984.284791782404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45984.284791782404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45984.284791782404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45984.284791782404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45984.284791782404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45984.284791782404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45984.284791782404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45984.284791782404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45984.284791782404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45984.284791782404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45984.284791782404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45984.284791782404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45984.284791782404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45984.284791782404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45984.284791782404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45984.284791782404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45984.284791782404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45984.284791782404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45984.284791782404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45984.284791782404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45984.284791782404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45984.284791782404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45984.284791782404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45984.284791782404</v>
      </c>
      <c r="H427" s="95"/>
      <c r="I427" s="113" t="str">
        <f>IFERROR(VLOOKUP(D427,DB!A:F,6,0),"")</f>
        <v/>
      </c>
      <c r="J427" s="113" t="str">
        <f>IFERROR(VLOOKUP(D427,DB!A:G,7,0),"")</f>
        <v/>
      </c>
      <c r="K427" s="97"/>
      <c r="L427" s="91" t="str">
        <f>IFERROR(VLOOKUP(D427,DB!A:I,9,0),"")</f>
        <v/>
      </c>
    </row>
  </sheetData>
  <dataValidations count="2">
    <dataValidation allowBlank="1" showInputMessage="1" showErrorMessage="1" sqref="E1" xr:uid="{A4F81451-56CC-4543-9497-104C4E44EE4B}"/>
    <dataValidation type="list" allowBlank="1" showInputMessage="1" showErrorMessage="1" sqref="E2:E4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workbookViewId="0">
      <selection activeCell="D13" sqref="D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92.452731597215461</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39101</v>
      </c>
      <c r="F3" s="38">
        <v>45926.188877314817</v>
      </c>
      <c r="G3" s="108">
        <f t="shared" ref="G3" ca="1" si="0">IFERROR(NOW()-F3,"")</f>
        <v>58.095914467587136</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39101</v>
      </c>
      <c r="F4" s="110">
        <v>45948.661111111112</v>
      </c>
      <c r="G4" s="111">
        <f t="shared" ref="G4" ca="1" si="1">IFERROR(NOW()-F4,"")</f>
        <v>35.623680671291368</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28">
        <v>45977.514803240738</v>
      </c>
      <c r="G5" s="111">
        <f ca="1">IFERROR(NOW()-F5,"")</f>
        <v>6.7699885416659527</v>
      </c>
      <c r="H5" s="128">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36518</v>
      </c>
      <c r="E6" s="109" t="s">
        <v>39021</v>
      </c>
      <c r="F6" s="128">
        <v>45981.373298611114</v>
      </c>
      <c r="G6" s="111">
        <f ca="1">IFERROR(NOW()-F6,"")</f>
        <v>2.9114931712902035</v>
      </c>
      <c r="H6" s="128">
        <v>45981.360798611109</v>
      </c>
      <c r="I6" s="109" t="str">
        <f>IFERROR(VLOOKUP(D6,DB!A:F,6,0),"")</f>
        <v>SCECO</v>
      </c>
      <c r="J6" s="109" t="str">
        <f>IFERROR(VLOOKUP(D6,DB!A:G,7,0),"")</f>
        <v>Dead</v>
      </c>
      <c r="K6" s="109" t="s">
        <v>39122</v>
      </c>
      <c r="L6" s="109" t="str">
        <f>IFERROR(VLOOKUP(D6,DB!A:I,9,0),"")</f>
        <v>Latis</v>
      </c>
    </row>
    <row r="7" spans="1:13">
      <c r="A7" s="109"/>
      <c r="B7" s="109" t="str">
        <f>IFERROR(VLOOKUP(D7,DB!A:K,11,0),"")</f>
        <v/>
      </c>
      <c r="C7" s="109"/>
      <c r="D7" s="109"/>
      <c r="E7" s="109"/>
      <c r="F7" s="109"/>
      <c r="G7" s="111">
        <f ca="1">IFERROR(NOW()-F7,"")</f>
        <v>45984.284791782404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45984.284791782404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45984.284791782404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45984.284791782404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45984.284791782404</v>
      </c>
      <c r="H11" s="109"/>
      <c r="I11" s="109" t="str">
        <f>IFERROR(VLOOKUP(D11,DB!A:F,6,0),"")</f>
        <v/>
      </c>
      <c r="J11" s="109" t="str">
        <f>IFERROR(VLOOKUP(D11,DB!A:G,7,0),"")</f>
        <v/>
      </c>
      <c r="K11" s="109"/>
      <c r="L11" s="109" t="str">
        <f>IFERROR(VLOOKUP(D11,DB!A:I,9,0),"")</f>
        <v/>
      </c>
    </row>
    <row r="12" spans="1:13">
      <c r="A12" s="109"/>
      <c r="B12" s="109" t="str">
        <f>IFERROR(VLOOKUP(D12,DB!A:K,11,0),"")</f>
        <v>R5</v>
      </c>
      <c r="C12" s="109"/>
      <c r="D12" s="109" t="s">
        <v>39123</v>
      </c>
      <c r="E12" s="109"/>
      <c r="F12" s="109"/>
      <c r="G12" s="111">
        <f ca="1">IFERROR(NOW()-F12,"")</f>
        <v>45984.284791782404</v>
      </c>
      <c r="H12" s="109"/>
      <c r="I12" s="109" t="str">
        <f>IFERROR(VLOOKUP(D12,DB!A:F,6,0),"")</f>
        <v>SCECO</v>
      </c>
      <c r="J12" s="109" t="str">
        <f>IFERROR(VLOOKUP(D12,DB!A:G,7,0),"")</f>
        <v>Good</v>
      </c>
      <c r="K12" s="109"/>
      <c r="L12" s="109" t="str">
        <f>IFERROR(VLOOKUP(D12,DB!A:I,9,0),"")</f>
        <v>Latis</v>
      </c>
    </row>
    <row r="13" spans="1:13">
      <c r="A13" s="109"/>
      <c r="B13" s="109" t="str">
        <f>IFERROR(VLOOKUP(D13,DB!A:K,11,0),"")</f>
        <v/>
      </c>
      <c r="C13" s="109"/>
      <c r="D13" s="109"/>
      <c r="E13" s="109"/>
      <c r="F13" s="109"/>
      <c r="G13" s="111">
        <f ca="1">IFERROR(NOW()-F13,"")</f>
        <v>45984.284791782404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45984.284791782404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45984.284791782404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45984.284791782404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45984.284791782404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45984.284791782404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45984.284791782404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45984.284791782404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45984.284791782404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45984.284791782404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45984.284791782404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45984.284791782404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45984.284791782404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45984.284791782404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45984.284791782404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45984.284791782404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45984.284791782404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45984.284791782404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45984.284791782404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45984.284791782404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45984.284791782404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45984.284791782404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45984.284791782404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45984.284791782404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45984.284791782404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45984.284791782404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45984.284791782404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45984.284791782404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45984.284791782404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45984.284791782404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45984.284791782404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45984.284791782404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45984.284791782404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45984.284791782404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45984.284791782404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45984.284791782404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45984.284791782404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45984.284791782404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45984.284791782404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45984.284791782404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45984.284791782404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45984.284791782404</v>
      </c>
      <c r="H54" s="109"/>
      <c r="I54" s="109" t="str">
        <f>IFERROR(VLOOKUP(D54,DB!A:F,6,0),"")</f>
        <v/>
      </c>
      <c r="J54" s="109" t="str">
        <f>IFERROR(VLOOKUP(D54,DB!A:G,7,0),"")</f>
        <v/>
      </c>
      <c r="K54" s="109"/>
      <c r="L54" s="109" t="str">
        <f>IFERROR(VLOOKUP(D54,DB!A:I,9,0),"")</f>
        <v/>
      </c>
    </row>
    <row r="55" spans="1:12">
      <c r="A55" s="131"/>
      <c r="B55" s="131" t="str">
        <f>IFERROR(VLOOKUP(D55,DB!A:K,11,0),"")</f>
        <v/>
      </c>
      <c r="C55" s="131"/>
      <c r="D55" s="131"/>
      <c r="E55" s="131"/>
      <c r="F55" s="132"/>
      <c r="G55" s="111">
        <f ca="1">IFERROR(NOW()-F55,"")</f>
        <v>45984.284791782404</v>
      </c>
      <c r="H55" s="132"/>
      <c r="I55" s="131" t="str">
        <f>IFERROR(VLOOKUP(D55,DB!A:F,6,0),"")</f>
        <v/>
      </c>
      <c r="J55" s="131" t="str">
        <f>IFERROR(VLOOKUP(D55,DB!A:G,7,0),"")</f>
        <v/>
      </c>
      <c r="K55" s="131"/>
      <c r="L55" s="131" t="str">
        <f>IFERROR(VLOOKUP(D55,DB!A:I,9,0),"")</f>
        <v/>
      </c>
    </row>
    <row r="56" spans="1:12">
      <c r="A56" s="131"/>
      <c r="B56" s="131" t="str">
        <f>IFERROR(VLOOKUP(D56,DB!A:K,11,0),"")</f>
        <v/>
      </c>
      <c r="C56" s="131"/>
      <c r="D56" s="131"/>
      <c r="E56" s="131"/>
      <c r="F56" s="132"/>
      <c r="G56" s="111">
        <f ca="1">IFERROR(NOW()-F56,"")</f>
        <v>45984.284791782404</v>
      </c>
      <c r="H56" s="132"/>
      <c r="I56" s="131" t="str">
        <f>IFERROR(VLOOKUP(D56,DB!A:F,6,0),"")</f>
        <v/>
      </c>
      <c r="J56" s="131" t="str">
        <f>IFERROR(VLOOKUP(D56,DB!A:G,7,0),"")</f>
        <v/>
      </c>
      <c r="K56" s="131"/>
      <c r="L56" s="131" t="str">
        <f>IFERROR(VLOOKUP(D56,DB!A:I,9,0),"")</f>
        <v/>
      </c>
    </row>
    <row r="57" spans="1:12">
      <c r="A57" s="131"/>
      <c r="B57" s="131" t="str">
        <f>IFERROR(VLOOKUP(D57,DB!A:K,11,0),"")</f>
        <v/>
      </c>
      <c r="C57" s="131"/>
      <c r="D57" s="131"/>
      <c r="E57" s="131"/>
      <c r="F57" s="132"/>
      <c r="G57" s="111">
        <f ca="1">IFERROR(NOW()-F57,"")</f>
        <v>45984.284791782404</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45984.284791782404</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45984.284791782404</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45984.284791782404</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45984.284791782404</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45984.284791782404</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45984.284791782404</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45984.284791782404</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45984.284791782404</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45984.284791782404</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45984.284791782404</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45984.284791782404</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45984.284791782404</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45984.284791782404</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45984.284791782404</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45984.284791782404</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45984.284791782404</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45984.284791782404</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45984.284791782404</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45984.284791782404</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45984.284791782404</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45984.284791782404</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45984.284791782404</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45984.284791782404</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45984.284791782404</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45984.284791782404</v>
      </c>
      <c r="H82" s="132"/>
      <c r="I82" s="131" t="str">
        <f>IFERROR(VLOOKUP(D82,DB!A:F,6,0),"")</f>
        <v/>
      </c>
      <c r="J82" s="131" t="str">
        <f>IFERROR(VLOOKUP(D82,DB!A:G,7,0),"")</f>
        <v/>
      </c>
      <c r="K82" s="131"/>
      <c r="L82" s="131" t="str">
        <f>IFERROR(VLOOKUP(D82,DB!A:I,9,0),"")</f>
        <v/>
      </c>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sheetData>
  <dataValidations count="2">
    <dataValidation allowBlank="1" showInputMessage="1" showErrorMessage="1" sqref="E1" xr:uid="{920C6338-E771-4DAE-8C89-92A9093EA4DE}"/>
    <dataValidation type="list" allowBlank="1" showInputMessage="1" showErrorMessage="1" sqref="E2:E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8"/>
  <sheetViews>
    <sheetView workbookViewId="0">
      <selection activeCell="K9" sqref="K9"/>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2</v>
      </c>
      <c r="D2" s="151" t="s">
        <v>38968</v>
      </c>
      <c r="E2" s="109" t="s">
        <v>39021</v>
      </c>
      <c r="F2" s="121">
        <v>45983.943680555552</v>
      </c>
      <c r="G2" s="104">
        <f t="shared" ref="G2:G9" ca="1" si="0">IFERROR(NOW()-F2,"-")</f>
        <v>0.34111122685135342</v>
      </c>
      <c r="H2" s="121">
        <v>45983.922696759262</v>
      </c>
      <c r="I2" s="119" t="str">
        <f>IFERROR(VLOOKUP(D2,DB!A:F,6,0),"")</f>
        <v>Generator-SG</v>
      </c>
      <c r="J2" s="119" t="str">
        <f>IFERROR(VLOOKUP(D2,DB!A:G,7,0),"")</f>
        <v>Vandalized</v>
      </c>
      <c r="K2" s="122" t="s">
        <v>39125</v>
      </c>
      <c r="L2" s="123" t="str">
        <f>IFERROR(VLOOKUP(D2,DB!A:I,9,0),"")</f>
        <v>Latis</v>
      </c>
    </row>
    <row r="3" spans="1:16382" ht="31.5" customHeight="1">
      <c r="A3" s="118"/>
      <c r="B3" s="119" t="str">
        <f>IFERROR(VLOOKUP(D3,DB!A:K,11,0),"")</f>
        <v/>
      </c>
      <c r="C3" s="120"/>
      <c r="D3" s="119"/>
      <c r="E3" s="109"/>
      <c r="F3" s="121"/>
      <c r="G3" s="104">
        <f t="shared" ca="1" si="0"/>
        <v>45984.284791782404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49"/>
      <c r="E4" s="109"/>
      <c r="F4" s="121"/>
      <c r="G4" s="104">
        <f t="shared" ca="1" si="0"/>
        <v>45984.284791782404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45984.284791782404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45984.284791782404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45984.284791782404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45984.284791782404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45984.284791782404</v>
      </c>
      <c r="H9" s="121"/>
      <c r="I9" s="119" t="str">
        <f>IFERROR(VLOOKUP(D9,DB!A:F,6,0),"")</f>
        <v/>
      </c>
      <c r="J9" s="119" t="str">
        <f>IFERROR(VLOOKUP(D9,DB!A:G,7,0),"")</f>
        <v/>
      </c>
      <c r="K9" s="122"/>
      <c r="L9" s="123" t="str">
        <f>IFERROR(VLOOKUP(D9,DB!A:I,9,0),"")</f>
        <v/>
      </c>
    </row>
    <row r="10" spans="1:16382" ht="31.5" customHeight="1">
      <c r="A10" s="150"/>
      <c r="B10" s="151" t="str">
        <f>IFERROR(VLOOKUP(D10,DB!A:K,11,0),"")</f>
        <v/>
      </c>
      <c r="C10" s="152"/>
      <c r="D10" s="151"/>
      <c r="E10" s="109"/>
      <c r="F10" s="153"/>
      <c r="G10" s="75">
        <f ca="1">IFERROR(NOW()-F10,"-")</f>
        <v>45984.284791782404</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49"/>
      <c r="E11" s="109"/>
      <c r="F11" s="153"/>
      <c r="G11" s="75">
        <f ca="1">IFERROR(NOW()-F11,"-")</f>
        <v>45984.284791782404</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45984.284791782404</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45984.284791782404</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51"/>
      <c r="E14" s="109"/>
      <c r="F14" s="153"/>
      <c r="G14" s="75">
        <f ca="1">IFERROR(NOW()-F14,"-")</f>
        <v>45984.284791782404</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45984.284791782404</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45984.284791782404</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45984.284791782404</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49"/>
      <c r="E18" s="109"/>
      <c r="F18" s="153"/>
      <c r="G18" s="75">
        <f ca="1">IFERROR(NOW()-F18,"-")</f>
        <v>45984.284791782404</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45984.284791782404</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45984.284791782404</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51"/>
      <c r="E21" s="109"/>
      <c r="F21" s="153"/>
      <c r="G21" s="75">
        <f ca="1">IFERROR(NOW()-F21,"-")</f>
        <v>45984.284791782404</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45984.284791782404</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45984.284791782404</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45984.284791782404</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49"/>
      <c r="E25" s="109"/>
      <c r="F25" s="153"/>
      <c r="G25" s="75">
        <f ca="1">IFERROR(NOW()-F25,"-")</f>
        <v>45984.284791782404</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45984.284791782404</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45984.284791782404</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51"/>
      <c r="E28" s="109"/>
      <c r="F28" s="153"/>
      <c r="G28" s="75">
        <f ca="1">IFERROR(NOW()-F28,"-")</f>
        <v>45984.284791782404</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45984.284791782404</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45984.284791782404</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45984.284791782404</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49"/>
      <c r="E32" s="109"/>
      <c r="F32" s="153"/>
      <c r="G32" s="75">
        <f ca="1">IFERROR(NOW()-F32,"-")</f>
        <v>45984.284791782404</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45984.284791782404</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45984.284791782404</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51"/>
      <c r="E35" s="109"/>
      <c r="F35" s="153"/>
      <c r="G35" s="75">
        <f ca="1">IFERROR(NOW()-F35,"-")</f>
        <v>45984.284791782404</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45984.284791782404</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45984.284791782404</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45984.284791782404</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49"/>
      <c r="E39" s="109"/>
      <c r="F39" s="153"/>
      <c r="G39" s="75">
        <f ca="1">IFERROR(NOW()-F39,"-")</f>
        <v>45984.284791782404</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45984.284791782404</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45984.284791782404</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51"/>
      <c r="E42" s="109"/>
      <c r="F42" s="153"/>
      <c r="G42" s="75">
        <f ca="1">IFERROR(NOW()-F42,"-")</f>
        <v>45984.284791782404</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45984.284791782404</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45984.284791782404</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45984.284791782404</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49"/>
      <c r="E46" s="109"/>
      <c r="F46" s="153"/>
      <c r="G46" s="75">
        <f ca="1">IFERROR(NOW()-F46,"-")</f>
        <v>45984.284791782404</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45984.284791782404</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45984.284791782404</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51"/>
      <c r="E49" s="109"/>
      <c r="F49" s="153"/>
      <c r="G49" s="75">
        <f ca="1">IFERROR(NOW()-F49,"-")</f>
        <v>45984.284791782404</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45984.284791782404</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45984.284791782404</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45984.284791782404</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49"/>
      <c r="E53" s="109"/>
      <c r="F53" s="153"/>
      <c r="G53" s="75">
        <f ca="1">IFERROR(NOW()-F53,"-")</f>
        <v>45984.284791782404</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45984.284791782404</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51"/>
      <c r="E55" s="109"/>
      <c r="F55" s="153"/>
      <c r="G55" s="75">
        <f ca="1">IFERROR(NOW()-F55,"-")</f>
        <v>45984.284791782404</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51"/>
      <c r="E56" s="109"/>
      <c r="F56" s="153"/>
      <c r="G56" s="75">
        <f ca="1">IFERROR(NOW()-F56,"-")</f>
        <v>45984.284791782404</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45984.284791782404</v>
      </c>
      <c r="H57" s="153"/>
      <c r="I57" s="151" t="str">
        <f>IFERROR(VLOOKUP(D57,DB!A:F,6,0),"")</f>
        <v/>
      </c>
      <c r="J57" s="151" t="str">
        <f>IFERROR(VLOOKUP(D57,DB!A:G,7,0),"")</f>
        <v/>
      </c>
      <c r="K57" s="154"/>
      <c r="L57" s="155" t="str">
        <f>IFERROR(VLOOKUP(D57,DB!A:I,9,0),"")</f>
        <v/>
      </c>
    </row>
    <row r="58" spans="1:12" ht="31.5" customHeight="1">
      <c r="A58" s="150"/>
      <c r="B58" s="151" t="str">
        <f>IFERROR(VLOOKUP(D58,DB!A:K,11,0),"")</f>
        <v/>
      </c>
      <c r="C58" s="152"/>
      <c r="D58" s="151"/>
      <c r="E58" s="109"/>
      <c r="F58" s="153"/>
      <c r="G58" s="75">
        <f ca="1">IFERROR(NOW()-F58,"-")</f>
        <v>45984.284791782404</v>
      </c>
      <c r="H58" s="153"/>
      <c r="I58" s="151" t="str">
        <f>IFERROR(VLOOKUP(D58,DB!A:F,6,0),"")</f>
        <v/>
      </c>
      <c r="J58" s="151" t="str">
        <f>IFERROR(VLOOKUP(D58,DB!A:G,7,0),"")</f>
        <v/>
      </c>
      <c r="K58" s="154"/>
      <c r="L58" s="155" t="str">
        <f>IFERROR(VLOOKUP(D58,DB!A:I,9,0),"")</f>
        <v/>
      </c>
    </row>
  </sheetData>
  <dataValidations count="2">
    <dataValidation allowBlank="1" showInputMessage="1" showErrorMessage="1" sqref="E1" xr:uid="{9E1BC488-8814-4F8A-8DBE-742B3278AB71}"/>
    <dataValidation type="list" allowBlank="1" showInputMessage="1" showErrorMessage="1" sqref="E2:E5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2025-11-23T03:50:54Z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